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'入力する'!$A$1:$G$201</definedName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0.0"/>
    <numFmt numFmtId="166" formatCode="0.0&quot;時間&quot;"/>
    <numFmt numFmtId="167" formatCode="0.0%"/>
    <numFmt numFmtId="168" formatCode="yyyy&quot;年&quot;m&quot;月&quot;"/>
  </numFmts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color theme="1"/>
      <sz val="11"/>
    </font>
    <font>
      <name val="游ゴシック"/>
      <b val="1"/>
      <color rgb="00FFFFFF"/>
      <sz val="16"/>
    </font>
    <font>
      <name val="游ゴシック"/>
      <color rgb="00595959"/>
      <sz val="11"/>
    </font>
    <font>
      <name val="游ゴシック"/>
      <b val="1"/>
      <color rgb="001F3864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7F7F7F"/>
      <sz val="10"/>
    </font>
    <font>
      <name val="游ゴシック"/>
      <b val="1"/>
      <color rgb="001F3864"/>
      <sz val="1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1EAF6"/>
      </patternFill>
    </fill>
    <fill>
      <patternFill patternType="solid">
        <fgColor rgb="00EAF1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2" fontId="2" fillId="4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3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166" fontId="7" fillId="3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166" fontId="6" fillId="5" borderId="1" applyAlignment="1" pivotButton="0" quotePrefix="0" xfId="0">
      <alignment horizontal="right" vertical="center"/>
    </xf>
    <xf numFmtId="1" fontId="7" fillId="4" borderId="1" applyAlignment="1" pivotButton="0" quotePrefix="0" xfId="0">
      <alignment horizontal="right" vertical="center"/>
    </xf>
    <xf numFmtId="165" fontId="7" fillId="5" borderId="1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167" fontId="7" fillId="4" borderId="1" applyAlignment="1" pivotButton="0" quotePrefix="0" xfId="0">
      <alignment horizontal="right" vertical="center"/>
    </xf>
    <xf numFmtId="1" fontId="7" fillId="5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164" fontId="6" fillId="3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2" fontId="6" fillId="5" borderId="1" applyAlignment="1" pivotButton="0" quotePrefix="0" xfId="0">
      <alignment horizontal="right" vertical="center"/>
    </xf>
    <xf numFmtId="2" fontId="7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right" vertical="center"/>
    </xf>
    <xf numFmtId="2" fontId="6" fillId="4" borderId="1" applyAlignment="1" pivotButton="0" quotePrefix="0" xfId="0">
      <alignment horizontal="right" vertical="center"/>
    </xf>
    <xf numFmtId="2" fontId="7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right" vertical="center"/>
    </xf>
    <xf numFmtId="2" fontId="6" fillId="0" borderId="1" applyAlignment="1" pivotButton="0" quotePrefix="0" xfId="0">
      <alignment horizontal="right" vertical="center"/>
    </xf>
    <xf numFmtId="167" fontId="6" fillId="0" borderId="1" applyAlignment="1" pivotButton="0" quotePrefix="0" xfId="0">
      <alignment horizontal="right" vertical="center"/>
    </xf>
    <xf numFmtId="168" fontId="6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2" fillId="3" borderId="1" applyAlignment="1" applyProtection="1" pivotButton="0" quotePrefix="0" xfId="0">
      <alignment horizontal="right" vertical="center"/>
      <protection locked="0" hidden="0"/>
    </xf>
    <xf numFmtId="0" fontId="2" fillId="3" borderId="1" applyAlignment="1" applyProtection="1" pivotButton="0" quotePrefix="0" xfId="0">
      <alignment horizontal="left" vertical="center"/>
      <protection locked="0" hidden="0"/>
    </xf>
    <xf numFmtId="0" fontId="2" fillId="3" borderId="1" applyAlignment="1" applyProtection="1" pivotButton="0" quotePrefix="0" xfId="0">
      <alignment horizontal="center" vertical="center"/>
      <protection locked="0" hidden="0"/>
    </xf>
    <xf numFmtId="165" fontId="2" fillId="3" borderId="1" applyAlignment="1" applyProtection="1" pivotButton="0" quotePrefix="0" xfId="0">
      <alignment horizontal="right" vertical="center"/>
      <protection locked="0" hidden="0"/>
    </xf>
    <xf numFmtId="166" fontId="7" fillId="3" borderId="1" applyAlignment="1" applyProtection="1" pivotButton="0" quotePrefix="0" xfId="0">
      <alignment horizontal="right" vertical="center"/>
      <protection locked="0" hidden="0"/>
    </xf>
    <xf numFmtId="0" fontId="6" fillId="3" borderId="1" applyAlignment="1" applyProtection="1" pivotButton="0" quotePrefix="0" xfId="0">
      <alignment horizontal="left" vertical="center"/>
      <protection locked="0" hidden="0"/>
    </xf>
    <xf numFmtId="164" fontId="6" fillId="3" borderId="1" applyAlignment="1" applyProtection="1" pivotButton="0" quotePrefix="0" xfId="0">
      <alignment horizontal="right" vertical="center"/>
      <protection locked="0" hidden="0"/>
    </xf>
    <xf numFmtId="1" fontId="6" fillId="3" borderId="1" applyAlignment="1" applyProtection="1" pivotButton="0" quotePrefix="0" xfId="0">
      <alignment horizontal="center" vertical="center"/>
      <protection locked="0" hidden="0"/>
    </xf>
    <xf numFmtId="165" fontId="6" fillId="3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社員ごとの取得日数と残日数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'集計を見る'!H20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'集計を見る'!$A$21:$A$32</f>
            </numRef>
          </cat>
          <val>
            <numRef>
              <f>'集計を見る'!$H$21:$H$32</f>
            </numRef>
          </val>
        </ser>
        <ser>
          <idx val="1"/>
          <order val="1"/>
          <tx>
            <strRef>
              <f>'集計を見る'!I20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'集計を見る'!$A$21:$A$32</f>
            </numRef>
          </cat>
          <val>
            <numRef>
              <f>'集計を見る'!$I$21:$I$32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月ごとの取得日数（直近12か月）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'集計を見る'!G35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'集計を見る'!$F$36:$F$47</f>
            </numRef>
          </cat>
          <val>
            <numRef>
              <f>'集計を見る'!$G$36:$G$47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14</col>
      <colOff>0</colOff>
      <row>3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21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G201"/>
  <sheetViews>
    <sheetView showGridLines="0" tabSelected="1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10" customWidth="1" min="4" max="4"/>
    <col width="11" customWidth="1" min="5" max="5"/>
    <col width="13" customWidth="1" min="6" max="6"/>
    <col width="34" customWidth="1" min="7" max="7"/>
  </cols>
  <sheetData>
    <row r="1" ht="26" customHeight="1">
      <c r="A1" s="1" t="inlineStr">
        <is>
          <t>取得日</t>
        </is>
      </c>
      <c r="B1" s="1" t="inlineStr">
        <is>
          <t>氏名</t>
        </is>
      </c>
      <c r="C1" s="1" t="inlineStr">
        <is>
          <t>取得の単位</t>
        </is>
      </c>
      <c r="D1" s="1" t="inlineStr">
        <is>
          <t>時間数</t>
        </is>
      </c>
      <c r="E1" s="1" t="inlineStr">
        <is>
          <t>取得日数</t>
        </is>
      </c>
      <c r="F1" s="1" t="inlineStr">
        <is>
          <t>年5日の対象</t>
        </is>
      </c>
      <c r="G1" s="1" t="inlineStr">
        <is>
          <t>メモ</t>
        </is>
      </c>
    </row>
    <row r="2" ht="22" customHeight="1">
      <c r="A2" s="44" t="n"/>
      <c r="B2" s="45" t="n"/>
      <c r="C2" s="46" t="n"/>
      <c r="D2" s="47" t="n"/>
      <c r="E2" s="6">
        <f>IF($A2="","",IF($C2="全日",1,IF($C2="午前半休",0.5,IF($C2="午後半休",0.5,IF($C2="時間単位",IF('集計を見る'!$B$5&gt;0,$D2/'集計を見る'!$B$5,""),"")))))</f>
        <v/>
      </c>
      <c r="F2" s="6">
        <f>IF($E2="","",IF($C2="時間単位",0,$E2))</f>
        <v/>
      </c>
      <c r="G2" s="45" t="n"/>
    </row>
    <row r="3" ht="22" customHeight="1">
      <c r="A3" s="44" t="n"/>
      <c r="B3" s="45" t="n"/>
      <c r="C3" s="46" t="n"/>
      <c r="D3" s="47" t="n"/>
      <c r="E3" s="7">
        <f>IF($A3="","",IF($C3="全日",1,IF($C3="午前半休",0.5,IF($C3="午後半休",0.5,IF($C3="時間単位",IF('集計を見る'!$B$5&gt;0,$D3/'集計を見る'!$B$5,""),"")))))</f>
        <v/>
      </c>
      <c r="F3" s="7">
        <f>IF($E3="","",IF($C3="時間単位",0,$E3))</f>
        <v/>
      </c>
      <c r="G3" s="45" t="n"/>
    </row>
    <row r="4" ht="22" customHeight="1">
      <c r="A4" s="44" t="n"/>
      <c r="B4" s="45" t="n"/>
      <c r="C4" s="46" t="n"/>
      <c r="D4" s="47" t="n"/>
      <c r="E4" s="6">
        <f>IF($A4="","",IF($C4="全日",1,IF($C4="午前半休",0.5,IF($C4="午後半休",0.5,IF($C4="時間単位",IF('集計を見る'!$B$5&gt;0,$D4/'集計を見る'!$B$5,""),"")))))</f>
        <v/>
      </c>
      <c r="F4" s="6">
        <f>IF($E4="","",IF($C4="時間単位",0,$E4))</f>
        <v/>
      </c>
      <c r="G4" s="45" t="n"/>
    </row>
    <row r="5" ht="22" customHeight="1">
      <c r="A5" s="44" t="n"/>
      <c r="B5" s="45" t="n"/>
      <c r="C5" s="46" t="n"/>
      <c r="D5" s="47" t="n"/>
      <c r="E5" s="7">
        <f>IF($A5="","",IF($C5="全日",1,IF($C5="午前半休",0.5,IF($C5="午後半休",0.5,IF($C5="時間単位",IF('集計を見る'!$B$5&gt;0,$D5/'集計を見る'!$B$5,""),"")))))</f>
        <v/>
      </c>
      <c r="F5" s="7">
        <f>IF($E5="","",IF($C5="時間単位",0,$E5))</f>
        <v/>
      </c>
      <c r="G5" s="45" t="n"/>
    </row>
    <row r="6" ht="22" customHeight="1">
      <c r="A6" s="44" t="n"/>
      <c r="B6" s="45" t="n"/>
      <c r="C6" s="46" t="n"/>
      <c r="D6" s="47" t="n"/>
      <c r="E6" s="6">
        <f>IF($A6="","",IF($C6="全日",1,IF($C6="午前半休",0.5,IF($C6="午後半休",0.5,IF($C6="時間単位",IF('集計を見る'!$B$5&gt;0,$D6/'集計を見る'!$B$5,""),"")))))</f>
        <v/>
      </c>
      <c r="F6" s="6">
        <f>IF($E6="","",IF($C6="時間単位",0,$E6))</f>
        <v/>
      </c>
      <c r="G6" s="45" t="n"/>
    </row>
    <row r="7" ht="22" customHeight="1">
      <c r="A7" s="44" t="n"/>
      <c r="B7" s="45" t="n"/>
      <c r="C7" s="46" t="n"/>
      <c r="D7" s="47" t="n"/>
      <c r="E7" s="7">
        <f>IF($A7="","",IF($C7="全日",1,IF($C7="午前半休",0.5,IF($C7="午後半休",0.5,IF($C7="時間単位",IF('集計を見る'!$B$5&gt;0,$D7/'集計を見る'!$B$5,""),"")))))</f>
        <v/>
      </c>
      <c r="F7" s="7">
        <f>IF($E7="","",IF($C7="時間単位",0,$E7))</f>
        <v/>
      </c>
      <c r="G7" s="45" t="n"/>
    </row>
    <row r="8" ht="22" customHeight="1">
      <c r="A8" s="44" t="n"/>
      <c r="B8" s="45" t="n"/>
      <c r="C8" s="46" t="n"/>
      <c r="D8" s="47" t="n"/>
      <c r="E8" s="6">
        <f>IF($A8="","",IF($C8="全日",1,IF($C8="午前半休",0.5,IF($C8="午後半休",0.5,IF($C8="時間単位",IF('集計を見る'!$B$5&gt;0,$D8/'集計を見る'!$B$5,""),"")))))</f>
        <v/>
      </c>
      <c r="F8" s="6">
        <f>IF($E8="","",IF($C8="時間単位",0,$E8))</f>
        <v/>
      </c>
      <c r="G8" s="45" t="n"/>
    </row>
    <row r="9" ht="22" customHeight="1">
      <c r="A9" s="44" t="n"/>
      <c r="B9" s="45" t="n"/>
      <c r="C9" s="46" t="n"/>
      <c r="D9" s="47" t="n"/>
      <c r="E9" s="7">
        <f>IF($A9="","",IF($C9="全日",1,IF($C9="午前半休",0.5,IF($C9="午後半休",0.5,IF($C9="時間単位",IF('集計を見る'!$B$5&gt;0,$D9/'集計を見る'!$B$5,""),"")))))</f>
        <v/>
      </c>
      <c r="F9" s="7">
        <f>IF($E9="","",IF($C9="時間単位",0,$E9))</f>
        <v/>
      </c>
      <c r="G9" s="45" t="n"/>
    </row>
    <row r="10" ht="22" customHeight="1">
      <c r="A10" s="44" t="n"/>
      <c r="B10" s="45" t="n"/>
      <c r="C10" s="46" t="n"/>
      <c r="D10" s="47" t="n"/>
      <c r="E10" s="6">
        <f>IF($A10="","",IF($C10="全日",1,IF($C10="午前半休",0.5,IF($C10="午後半休",0.5,IF($C10="時間単位",IF('集計を見る'!$B$5&gt;0,$D10/'集計を見る'!$B$5,""),"")))))</f>
        <v/>
      </c>
      <c r="F10" s="6">
        <f>IF($E10="","",IF($C10="時間単位",0,$E10))</f>
        <v/>
      </c>
      <c r="G10" s="45" t="n"/>
    </row>
    <row r="11" ht="22" customHeight="1">
      <c r="A11" s="44" t="n"/>
      <c r="B11" s="45" t="n"/>
      <c r="C11" s="46" t="n"/>
      <c r="D11" s="47" t="n"/>
      <c r="E11" s="7">
        <f>IF($A11="","",IF($C11="全日",1,IF($C11="午前半休",0.5,IF($C11="午後半休",0.5,IF($C11="時間単位",IF('集計を見る'!$B$5&gt;0,$D11/'集計を見る'!$B$5,""),"")))))</f>
        <v/>
      </c>
      <c r="F11" s="7">
        <f>IF($E11="","",IF($C11="時間単位",0,$E11))</f>
        <v/>
      </c>
      <c r="G11" s="45" t="n"/>
    </row>
    <row r="12" ht="22" customHeight="1">
      <c r="A12" s="44" t="n"/>
      <c r="B12" s="45" t="n"/>
      <c r="C12" s="46" t="n"/>
      <c r="D12" s="47" t="n"/>
      <c r="E12" s="6">
        <f>IF($A12="","",IF($C12="全日",1,IF($C12="午前半休",0.5,IF($C12="午後半休",0.5,IF($C12="時間単位",IF('集計を見る'!$B$5&gt;0,$D12/'集計を見る'!$B$5,""),"")))))</f>
        <v/>
      </c>
      <c r="F12" s="6">
        <f>IF($E12="","",IF($C12="時間単位",0,$E12))</f>
        <v/>
      </c>
      <c r="G12" s="45" t="n"/>
    </row>
    <row r="13" ht="22" customHeight="1">
      <c r="A13" s="44" t="n"/>
      <c r="B13" s="45" t="n"/>
      <c r="C13" s="46" t="n"/>
      <c r="D13" s="47" t="n"/>
      <c r="E13" s="7">
        <f>IF($A13="","",IF($C13="全日",1,IF($C13="午前半休",0.5,IF($C13="午後半休",0.5,IF($C13="時間単位",IF('集計を見る'!$B$5&gt;0,$D13/'集計を見る'!$B$5,""),"")))))</f>
        <v/>
      </c>
      <c r="F13" s="7">
        <f>IF($E13="","",IF($C13="時間単位",0,$E13))</f>
        <v/>
      </c>
      <c r="G13" s="45" t="n"/>
    </row>
    <row r="14" ht="22" customHeight="1">
      <c r="A14" s="44" t="n"/>
      <c r="B14" s="45" t="n"/>
      <c r="C14" s="46" t="n"/>
      <c r="D14" s="47" t="n"/>
      <c r="E14" s="6">
        <f>IF($A14="","",IF($C14="全日",1,IF($C14="午前半休",0.5,IF($C14="午後半休",0.5,IF($C14="時間単位",IF('集計を見る'!$B$5&gt;0,$D14/'集計を見る'!$B$5,""),"")))))</f>
        <v/>
      </c>
      <c r="F14" s="6">
        <f>IF($E14="","",IF($C14="時間単位",0,$E14))</f>
        <v/>
      </c>
      <c r="G14" s="45" t="n"/>
    </row>
    <row r="15" ht="22" customHeight="1">
      <c r="A15" s="44" t="n"/>
      <c r="B15" s="45" t="n"/>
      <c r="C15" s="46" t="n"/>
      <c r="D15" s="47" t="n"/>
      <c r="E15" s="7">
        <f>IF($A15="","",IF($C15="全日",1,IF($C15="午前半休",0.5,IF($C15="午後半休",0.5,IF($C15="時間単位",IF('集計を見る'!$B$5&gt;0,$D15/'集計を見る'!$B$5,""),"")))))</f>
        <v/>
      </c>
      <c r="F15" s="7">
        <f>IF($E15="","",IF($C15="時間単位",0,$E15))</f>
        <v/>
      </c>
      <c r="G15" s="45" t="n"/>
    </row>
    <row r="16" ht="22" customHeight="1">
      <c r="A16" s="44" t="n"/>
      <c r="B16" s="45" t="n"/>
      <c r="C16" s="46" t="n"/>
      <c r="D16" s="47" t="n"/>
      <c r="E16" s="6">
        <f>IF($A16="","",IF($C16="全日",1,IF($C16="午前半休",0.5,IF($C16="午後半休",0.5,IF($C16="時間単位",IF('集計を見る'!$B$5&gt;0,$D16/'集計を見る'!$B$5,""),"")))))</f>
        <v/>
      </c>
      <c r="F16" s="6">
        <f>IF($E16="","",IF($C16="時間単位",0,$E16))</f>
        <v/>
      </c>
      <c r="G16" s="45" t="n"/>
    </row>
    <row r="17" ht="22" customHeight="1">
      <c r="A17" s="44" t="n"/>
      <c r="B17" s="45" t="n"/>
      <c r="C17" s="46" t="n"/>
      <c r="D17" s="47" t="n"/>
      <c r="E17" s="7">
        <f>IF($A17="","",IF($C17="全日",1,IF($C17="午前半休",0.5,IF($C17="午後半休",0.5,IF($C17="時間単位",IF('集計を見る'!$B$5&gt;0,$D17/'集計を見る'!$B$5,""),"")))))</f>
        <v/>
      </c>
      <c r="F17" s="7">
        <f>IF($E17="","",IF($C17="時間単位",0,$E17))</f>
        <v/>
      </c>
      <c r="G17" s="45" t="n"/>
    </row>
    <row r="18" ht="22" customHeight="1">
      <c r="A18" s="44" t="n"/>
      <c r="B18" s="45" t="n"/>
      <c r="C18" s="46" t="n"/>
      <c r="D18" s="47" t="n"/>
      <c r="E18" s="6">
        <f>IF($A18="","",IF($C18="全日",1,IF($C18="午前半休",0.5,IF($C18="午後半休",0.5,IF($C18="時間単位",IF('集計を見る'!$B$5&gt;0,$D18/'集計を見る'!$B$5,""),"")))))</f>
        <v/>
      </c>
      <c r="F18" s="6">
        <f>IF($E18="","",IF($C18="時間単位",0,$E18))</f>
        <v/>
      </c>
      <c r="G18" s="45" t="n"/>
    </row>
    <row r="19" ht="22" customHeight="1">
      <c r="A19" s="44" t="n"/>
      <c r="B19" s="45" t="n"/>
      <c r="C19" s="46" t="n"/>
      <c r="D19" s="47" t="n"/>
      <c r="E19" s="7">
        <f>IF($A19="","",IF($C19="全日",1,IF($C19="午前半休",0.5,IF($C19="午後半休",0.5,IF($C19="時間単位",IF('集計を見る'!$B$5&gt;0,$D19/'集計を見る'!$B$5,""),"")))))</f>
        <v/>
      </c>
      <c r="F19" s="7">
        <f>IF($E19="","",IF($C19="時間単位",0,$E19))</f>
        <v/>
      </c>
      <c r="G19" s="45" t="n"/>
    </row>
    <row r="20" ht="22" customHeight="1">
      <c r="A20" s="44" t="n"/>
      <c r="B20" s="45" t="n"/>
      <c r="C20" s="46" t="n"/>
      <c r="D20" s="47" t="n"/>
      <c r="E20" s="6">
        <f>IF($A20="","",IF($C20="全日",1,IF($C20="午前半休",0.5,IF($C20="午後半休",0.5,IF($C20="時間単位",IF('集計を見る'!$B$5&gt;0,$D20/'集計を見る'!$B$5,""),"")))))</f>
        <v/>
      </c>
      <c r="F20" s="6">
        <f>IF($E20="","",IF($C20="時間単位",0,$E20))</f>
        <v/>
      </c>
      <c r="G20" s="45" t="n"/>
    </row>
    <row r="21" ht="22" customHeight="1">
      <c r="A21" s="44" t="n"/>
      <c r="B21" s="45" t="n"/>
      <c r="C21" s="46" t="n"/>
      <c r="D21" s="47" t="n"/>
      <c r="E21" s="7">
        <f>IF($A21="","",IF($C21="全日",1,IF($C21="午前半休",0.5,IF($C21="午後半休",0.5,IF($C21="時間単位",IF('集計を見る'!$B$5&gt;0,$D21/'集計を見る'!$B$5,""),"")))))</f>
        <v/>
      </c>
      <c r="F21" s="7">
        <f>IF($E21="","",IF($C21="時間単位",0,$E21))</f>
        <v/>
      </c>
      <c r="G21" s="45" t="n"/>
    </row>
    <row r="22" ht="22" customHeight="1">
      <c r="A22" s="44" t="n"/>
      <c r="B22" s="45" t="n"/>
      <c r="C22" s="46" t="n"/>
      <c r="D22" s="47" t="n"/>
      <c r="E22" s="6">
        <f>IF($A22="","",IF($C22="全日",1,IF($C22="午前半休",0.5,IF($C22="午後半休",0.5,IF($C22="時間単位",IF('集計を見る'!$B$5&gt;0,$D22/'集計を見る'!$B$5,""),"")))))</f>
        <v/>
      </c>
      <c r="F22" s="6">
        <f>IF($E22="","",IF($C22="時間単位",0,$E22))</f>
        <v/>
      </c>
      <c r="G22" s="45" t="n"/>
    </row>
    <row r="23" ht="22" customHeight="1">
      <c r="A23" s="44" t="n"/>
      <c r="B23" s="45" t="n"/>
      <c r="C23" s="46" t="n"/>
      <c r="D23" s="47" t="n"/>
      <c r="E23" s="7">
        <f>IF($A23="","",IF($C23="全日",1,IF($C23="午前半休",0.5,IF($C23="午後半休",0.5,IF($C23="時間単位",IF('集計を見る'!$B$5&gt;0,$D23/'集計を見る'!$B$5,""),"")))))</f>
        <v/>
      </c>
      <c r="F23" s="7">
        <f>IF($E23="","",IF($C23="時間単位",0,$E23))</f>
        <v/>
      </c>
      <c r="G23" s="45" t="n"/>
    </row>
    <row r="24" ht="22" customHeight="1">
      <c r="A24" s="44" t="n"/>
      <c r="B24" s="45" t="n"/>
      <c r="C24" s="46" t="n"/>
      <c r="D24" s="47" t="n"/>
      <c r="E24" s="6">
        <f>IF($A24="","",IF($C24="全日",1,IF($C24="午前半休",0.5,IF($C24="午後半休",0.5,IF($C24="時間単位",IF('集計を見る'!$B$5&gt;0,$D24/'集計を見る'!$B$5,""),"")))))</f>
        <v/>
      </c>
      <c r="F24" s="6">
        <f>IF($E24="","",IF($C24="時間単位",0,$E24))</f>
        <v/>
      </c>
      <c r="G24" s="45" t="n"/>
    </row>
    <row r="25" ht="22" customHeight="1">
      <c r="A25" s="44" t="n"/>
      <c r="B25" s="45" t="n"/>
      <c r="C25" s="46" t="n"/>
      <c r="D25" s="47" t="n"/>
      <c r="E25" s="7">
        <f>IF($A25="","",IF($C25="全日",1,IF($C25="午前半休",0.5,IF($C25="午後半休",0.5,IF($C25="時間単位",IF('集計を見る'!$B$5&gt;0,$D25/'集計を見る'!$B$5,""),"")))))</f>
        <v/>
      </c>
      <c r="F25" s="7">
        <f>IF($E25="","",IF($C25="時間単位",0,$E25))</f>
        <v/>
      </c>
      <c r="G25" s="45" t="n"/>
    </row>
    <row r="26" ht="22" customHeight="1">
      <c r="A26" s="44" t="n"/>
      <c r="B26" s="45" t="n"/>
      <c r="C26" s="46" t="n"/>
      <c r="D26" s="47" t="n"/>
      <c r="E26" s="6">
        <f>IF($A26="","",IF($C26="全日",1,IF($C26="午前半休",0.5,IF($C26="午後半休",0.5,IF($C26="時間単位",IF('集計を見る'!$B$5&gt;0,$D26/'集計を見る'!$B$5,""),"")))))</f>
        <v/>
      </c>
      <c r="F26" s="6">
        <f>IF($E26="","",IF($C26="時間単位",0,$E26))</f>
        <v/>
      </c>
      <c r="G26" s="45" t="n"/>
    </row>
    <row r="27" ht="22" customHeight="1">
      <c r="A27" s="44" t="n"/>
      <c r="B27" s="45" t="n"/>
      <c r="C27" s="46" t="n"/>
      <c r="D27" s="47" t="n"/>
      <c r="E27" s="7">
        <f>IF($A27="","",IF($C27="全日",1,IF($C27="午前半休",0.5,IF($C27="午後半休",0.5,IF($C27="時間単位",IF('集計を見る'!$B$5&gt;0,$D27/'集計を見る'!$B$5,""),"")))))</f>
        <v/>
      </c>
      <c r="F27" s="7">
        <f>IF($E27="","",IF($C27="時間単位",0,$E27))</f>
        <v/>
      </c>
      <c r="G27" s="45" t="n"/>
    </row>
    <row r="28" ht="22" customHeight="1">
      <c r="A28" s="44" t="n"/>
      <c r="B28" s="45" t="n"/>
      <c r="C28" s="46" t="n"/>
      <c r="D28" s="47" t="n"/>
      <c r="E28" s="6">
        <f>IF($A28="","",IF($C28="全日",1,IF($C28="午前半休",0.5,IF($C28="午後半休",0.5,IF($C28="時間単位",IF('集計を見る'!$B$5&gt;0,$D28/'集計を見る'!$B$5,""),"")))))</f>
        <v/>
      </c>
      <c r="F28" s="6">
        <f>IF($E28="","",IF($C28="時間単位",0,$E28))</f>
        <v/>
      </c>
      <c r="G28" s="45" t="n"/>
    </row>
    <row r="29" ht="22" customHeight="1">
      <c r="A29" s="44" t="n"/>
      <c r="B29" s="45" t="n"/>
      <c r="C29" s="46" t="n"/>
      <c r="D29" s="47" t="n"/>
      <c r="E29" s="7">
        <f>IF($A29="","",IF($C29="全日",1,IF($C29="午前半休",0.5,IF($C29="午後半休",0.5,IF($C29="時間単位",IF('集計を見る'!$B$5&gt;0,$D29/'集計を見る'!$B$5,""),"")))))</f>
        <v/>
      </c>
      <c r="F29" s="7">
        <f>IF($E29="","",IF($C29="時間単位",0,$E29))</f>
        <v/>
      </c>
      <c r="G29" s="45" t="n"/>
    </row>
    <row r="30" ht="22" customHeight="1">
      <c r="A30" s="44" t="n"/>
      <c r="B30" s="45" t="n"/>
      <c r="C30" s="46" t="n"/>
      <c r="D30" s="47" t="n"/>
      <c r="E30" s="6">
        <f>IF($A30="","",IF($C30="全日",1,IF($C30="午前半休",0.5,IF($C30="午後半休",0.5,IF($C30="時間単位",IF('集計を見る'!$B$5&gt;0,$D30/'集計を見る'!$B$5,""),"")))))</f>
        <v/>
      </c>
      <c r="F30" s="6">
        <f>IF($E30="","",IF($C30="時間単位",0,$E30))</f>
        <v/>
      </c>
      <c r="G30" s="45" t="n"/>
    </row>
    <row r="31" ht="22" customHeight="1">
      <c r="A31" s="44" t="n"/>
      <c r="B31" s="45" t="n"/>
      <c r="C31" s="46" t="n"/>
      <c r="D31" s="47" t="n"/>
      <c r="E31" s="7">
        <f>IF($A31="","",IF($C31="全日",1,IF($C31="午前半休",0.5,IF($C31="午後半休",0.5,IF($C31="時間単位",IF('集計を見る'!$B$5&gt;0,$D31/'集計を見る'!$B$5,""),"")))))</f>
        <v/>
      </c>
      <c r="F31" s="7">
        <f>IF($E31="","",IF($C31="時間単位",0,$E31))</f>
        <v/>
      </c>
      <c r="G31" s="45" t="n"/>
    </row>
    <row r="32" hidden="1" ht="22" customHeight="1">
      <c r="A32" s="44" t="n"/>
      <c r="B32" s="45" t="n"/>
      <c r="C32" s="46" t="n"/>
      <c r="D32" s="47" t="n"/>
      <c r="E32" s="6">
        <f>IF($A32="","",IF($C32="全日",1,IF($C32="午前半休",0.5,IF($C32="午後半休",0.5,IF($C32="時間単位",IF('集計を見る'!$B$5&gt;0,$D32/'集計を見る'!$B$5,""),"")))))</f>
        <v/>
      </c>
      <c r="F32" s="6">
        <f>IF($E32="","",IF($C32="時間単位",0,$E32))</f>
        <v/>
      </c>
      <c r="G32" s="45" t="n"/>
    </row>
    <row r="33" hidden="1" ht="22" customHeight="1">
      <c r="A33" s="44" t="n"/>
      <c r="B33" s="45" t="n"/>
      <c r="C33" s="46" t="n"/>
      <c r="D33" s="47" t="n"/>
      <c r="E33" s="7">
        <f>IF($A33="","",IF($C33="全日",1,IF($C33="午前半休",0.5,IF($C33="午後半休",0.5,IF($C33="時間単位",IF('集計を見る'!$B$5&gt;0,$D33/'集計を見る'!$B$5,""),"")))))</f>
        <v/>
      </c>
      <c r="F33" s="7">
        <f>IF($E33="","",IF($C33="時間単位",0,$E33))</f>
        <v/>
      </c>
      <c r="G33" s="45" t="n"/>
    </row>
    <row r="34" hidden="1" ht="22" customHeight="1">
      <c r="A34" s="44" t="n"/>
      <c r="B34" s="45" t="n"/>
      <c r="C34" s="46" t="n"/>
      <c r="D34" s="47" t="n"/>
      <c r="E34" s="6">
        <f>IF($A34="","",IF($C34="全日",1,IF($C34="午前半休",0.5,IF($C34="午後半休",0.5,IF($C34="時間単位",IF('集計を見る'!$B$5&gt;0,$D34/'集計を見る'!$B$5,""),"")))))</f>
        <v/>
      </c>
      <c r="F34" s="6">
        <f>IF($E34="","",IF($C34="時間単位",0,$E34))</f>
        <v/>
      </c>
      <c r="G34" s="45" t="n"/>
    </row>
    <row r="35" hidden="1" ht="22" customHeight="1">
      <c r="A35" s="44" t="n"/>
      <c r="B35" s="45" t="n"/>
      <c r="C35" s="46" t="n"/>
      <c r="D35" s="47" t="n"/>
      <c r="E35" s="7">
        <f>IF($A35="","",IF($C35="全日",1,IF($C35="午前半休",0.5,IF($C35="午後半休",0.5,IF($C35="時間単位",IF('集計を見る'!$B$5&gt;0,$D35/'集計を見る'!$B$5,""),"")))))</f>
        <v/>
      </c>
      <c r="F35" s="7">
        <f>IF($E35="","",IF($C35="時間単位",0,$E35))</f>
        <v/>
      </c>
      <c r="G35" s="45" t="n"/>
    </row>
    <row r="36" hidden="1" ht="22" customHeight="1">
      <c r="A36" s="44" t="n"/>
      <c r="B36" s="45" t="n"/>
      <c r="C36" s="46" t="n"/>
      <c r="D36" s="47" t="n"/>
      <c r="E36" s="6">
        <f>IF($A36="","",IF($C36="全日",1,IF($C36="午前半休",0.5,IF($C36="午後半休",0.5,IF($C36="時間単位",IF('集計を見る'!$B$5&gt;0,$D36/'集計を見る'!$B$5,""),"")))))</f>
        <v/>
      </c>
      <c r="F36" s="6">
        <f>IF($E36="","",IF($C36="時間単位",0,$E36))</f>
        <v/>
      </c>
      <c r="G36" s="45" t="n"/>
    </row>
    <row r="37" hidden="1" ht="22" customHeight="1">
      <c r="A37" s="44" t="n"/>
      <c r="B37" s="45" t="n"/>
      <c r="C37" s="46" t="n"/>
      <c r="D37" s="47" t="n"/>
      <c r="E37" s="7">
        <f>IF($A37="","",IF($C37="全日",1,IF($C37="午前半休",0.5,IF($C37="午後半休",0.5,IF($C37="時間単位",IF('集計を見る'!$B$5&gt;0,$D37/'集計を見る'!$B$5,""),"")))))</f>
        <v/>
      </c>
      <c r="F37" s="7">
        <f>IF($E37="","",IF($C37="時間単位",0,$E37))</f>
        <v/>
      </c>
      <c r="G37" s="45" t="n"/>
    </row>
    <row r="38" hidden="1" ht="22" customHeight="1">
      <c r="A38" s="44" t="n"/>
      <c r="B38" s="45" t="n"/>
      <c r="C38" s="46" t="n"/>
      <c r="D38" s="47" t="n"/>
      <c r="E38" s="6">
        <f>IF($A38="","",IF($C38="全日",1,IF($C38="午前半休",0.5,IF($C38="午後半休",0.5,IF($C38="時間単位",IF('集計を見る'!$B$5&gt;0,$D38/'集計を見る'!$B$5,""),"")))))</f>
        <v/>
      </c>
      <c r="F38" s="6">
        <f>IF($E38="","",IF($C38="時間単位",0,$E38))</f>
        <v/>
      </c>
      <c r="G38" s="45" t="n"/>
    </row>
    <row r="39" hidden="1" ht="22" customHeight="1">
      <c r="A39" s="44" t="n"/>
      <c r="B39" s="45" t="n"/>
      <c r="C39" s="46" t="n"/>
      <c r="D39" s="47" t="n"/>
      <c r="E39" s="7">
        <f>IF($A39="","",IF($C39="全日",1,IF($C39="午前半休",0.5,IF($C39="午後半休",0.5,IF($C39="時間単位",IF('集計を見る'!$B$5&gt;0,$D39/'集計を見る'!$B$5,""),"")))))</f>
        <v/>
      </c>
      <c r="F39" s="7">
        <f>IF($E39="","",IF($C39="時間単位",0,$E39))</f>
        <v/>
      </c>
      <c r="G39" s="45" t="n"/>
    </row>
    <row r="40" hidden="1" ht="22" customHeight="1">
      <c r="A40" s="44" t="n"/>
      <c r="B40" s="45" t="n"/>
      <c r="C40" s="46" t="n"/>
      <c r="D40" s="47" t="n"/>
      <c r="E40" s="6">
        <f>IF($A40="","",IF($C40="全日",1,IF($C40="午前半休",0.5,IF($C40="午後半休",0.5,IF($C40="時間単位",IF('集計を見る'!$B$5&gt;0,$D40/'集計を見る'!$B$5,""),"")))))</f>
        <v/>
      </c>
      <c r="F40" s="6">
        <f>IF($E40="","",IF($C40="時間単位",0,$E40))</f>
        <v/>
      </c>
      <c r="G40" s="45" t="n"/>
    </row>
    <row r="41" hidden="1" ht="22" customHeight="1">
      <c r="A41" s="44" t="n"/>
      <c r="B41" s="45" t="n"/>
      <c r="C41" s="46" t="n"/>
      <c r="D41" s="47" t="n"/>
      <c r="E41" s="7">
        <f>IF($A41="","",IF($C41="全日",1,IF($C41="午前半休",0.5,IF($C41="午後半休",0.5,IF($C41="時間単位",IF('集計を見る'!$B$5&gt;0,$D41/'集計を見る'!$B$5,""),"")))))</f>
        <v/>
      </c>
      <c r="F41" s="7">
        <f>IF($E41="","",IF($C41="時間単位",0,$E41))</f>
        <v/>
      </c>
      <c r="G41" s="45" t="n"/>
    </row>
    <row r="42" hidden="1" ht="22" customHeight="1">
      <c r="A42" s="44" t="n"/>
      <c r="B42" s="45" t="n"/>
      <c r="C42" s="46" t="n"/>
      <c r="D42" s="47" t="n"/>
      <c r="E42" s="6">
        <f>IF($A42="","",IF($C42="全日",1,IF($C42="午前半休",0.5,IF($C42="午後半休",0.5,IF($C42="時間単位",IF('集計を見る'!$B$5&gt;0,$D42/'集計を見る'!$B$5,""),"")))))</f>
        <v/>
      </c>
      <c r="F42" s="6">
        <f>IF($E42="","",IF($C42="時間単位",0,$E42))</f>
        <v/>
      </c>
      <c r="G42" s="45" t="n"/>
    </row>
    <row r="43" hidden="1" ht="22" customHeight="1">
      <c r="A43" s="44" t="n"/>
      <c r="B43" s="45" t="n"/>
      <c r="C43" s="46" t="n"/>
      <c r="D43" s="47" t="n"/>
      <c r="E43" s="7">
        <f>IF($A43="","",IF($C43="全日",1,IF($C43="午前半休",0.5,IF($C43="午後半休",0.5,IF($C43="時間単位",IF('集計を見る'!$B$5&gt;0,$D43/'集計を見る'!$B$5,""),"")))))</f>
        <v/>
      </c>
      <c r="F43" s="7">
        <f>IF($E43="","",IF($C43="時間単位",0,$E43))</f>
        <v/>
      </c>
      <c r="G43" s="45" t="n"/>
    </row>
    <row r="44" hidden="1" ht="22" customHeight="1">
      <c r="A44" s="44" t="n"/>
      <c r="B44" s="45" t="n"/>
      <c r="C44" s="46" t="n"/>
      <c r="D44" s="47" t="n"/>
      <c r="E44" s="6">
        <f>IF($A44="","",IF($C44="全日",1,IF($C44="午前半休",0.5,IF($C44="午後半休",0.5,IF($C44="時間単位",IF('集計を見る'!$B$5&gt;0,$D44/'集計を見る'!$B$5,""),"")))))</f>
        <v/>
      </c>
      <c r="F44" s="6">
        <f>IF($E44="","",IF($C44="時間単位",0,$E44))</f>
        <v/>
      </c>
      <c r="G44" s="45" t="n"/>
    </row>
    <row r="45" hidden="1" ht="22" customHeight="1">
      <c r="A45" s="44" t="n"/>
      <c r="B45" s="45" t="n"/>
      <c r="C45" s="46" t="n"/>
      <c r="D45" s="47" t="n"/>
      <c r="E45" s="7">
        <f>IF($A45="","",IF($C45="全日",1,IF($C45="午前半休",0.5,IF($C45="午後半休",0.5,IF($C45="時間単位",IF('集計を見る'!$B$5&gt;0,$D45/'集計を見る'!$B$5,""),"")))))</f>
        <v/>
      </c>
      <c r="F45" s="7">
        <f>IF($E45="","",IF($C45="時間単位",0,$E45))</f>
        <v/>
      </c>
      <c r="G45" s="45" t="n"/>
    </row>
    <row r="46" hidden="1" ht="22" customHeight="1">
      <c r="A46" s="44" t="n"/>
      <c r="B46" s="45" t="n"/>
      <c r="C46" s="46" t="n"/>
      <c r="D46" s="47" t="n"/>
      <c r="E46" s="6">
        <f>IF($A46="","",IF($C46="全日",1,IF($C46="午前半休",0.5,IF($C46="午後半休",0.5,IF($C46="時間単位",IF('集計を見る'!$B$5&gt;0,$D46/'集計を見る'!$B$5,""),"")))))</f>
        <v/>
      </c>
      <c r="F46" s="6">
        <f>IF($E46="","",IF($C46="時間単位",0,$E46))</f>
        <v/>
      </c>
      <c r="G46" s="45" t="n"/>
    </row>
    <row r="47" hidden="1" ht="22" customHeight="1">
      <c r="A47" s="44" t="n"/>
      <c r="B47" s="45" t="n"/>
      <c r="C47" s="46" t="n"/>
      <c r="D47" s="47" t="n"/>
      <c r="E47" s="7">
        <f>IF($A47="","",IF($C47="全日",1,IF($C47="午前半休",0.5,IF($C47="午後半休",0.5,IF($C47="時間単位",IF('集計を見る'!$B$5&gt;0,$D47/'集計を見る'!$B$5,""),"")))))</f>
        <v/>
      </c>
      <c r="F47" s="7">
        <f>IF($E47="","",IF($C47="時間単位",0,$E47))</f>
        <v/>
      </c>
      <c r="G47" s="45" t="n"/>
    </row>
    <row r="48" hidden="1" ht="22" customHeight="1">
      <c r="A48" s="44" t="n"/>
      <c r="B48" s="45" t="n"/>
      <c r="C48" s="46" t="n"/>
      <c r="D48" s="47" t="n"/>
      <c r="E48" s="6">
        <f>IF($A48="","",IF($C48="全日",1,IF($C48="午前半休",0.5,IF($C48="午後半休",0.5,IF($C48="時間単位",IF('集計を見る'!$B$5&gt;0,$D48/'集計を見る'!$B$5,""),"")))))</f>
        <v/>
      </c>
      <c r="F48" s="6">
        <f>IF($E48="","",IF($C48="時間単位",0,$E48))</f>
        <v/>
      </c>
      <c r="G48" s="45" t="n"/>
    </row>
    <row r="49" hidden="1" ht="22" customHeight="1">
      <c r="A49" s="44" t="n"/>
      <c r="B49" s="45" t="n"/>
      <c r="C49" s="46" t="n"/>
      <c r="D49" s="47" t="n"/>
      <c r="E49" s="7">
        <f>IF($A49="","",IF($C49="全日",1,IF($C49="午前半休",0.5,IF($C49="午後半休",0.5,IF($C49="時間単位",IF('集計を見る'!$B$5&gt;0,$D49/'集計を見る'!$B$5,""),"")))))</f>
        <v/>
      </c>
      <c r="F49" s="7">
        <f>IF($E49="","",IF($C49="時間単位",0,$E49))</f>
        <v/>
      </c>
      <c r="G49" s="45" t="n"/>
    </row>
    <row r="50" hidden="1" ht="22" customHeight="1">
      <c r="A50" s="44" t="n"/>
      <c r="B50" s="45" t="n"/>
      <c r="C50" s="46" t="n"/>
      <c r="D50" s="47" t="n"/>
      <c r="E50" s="6">
        <f>IF($A50="","",IF($C50="全日",1,IF($C50="午前半休",0.5,IF($C50="午後半休",0.5,IF($C50="時間単位",IF('集計を見る'!$B$5&gt;0,$D50/'集計を見る'!$B$5,""),"")))))</f>
        <v/>
      </c>
      <c r="F50" s="6">
        <f>IF($E50="","",IF($C50="時間単位",0,$E50))</f>
        <v/>
      </c>
      <c r="G50" s="45" t="n"/>
    </row>
    <row r="51" hidden="1" ht="22" customHeight="1">
      <c r="A51" s="44" t="n"/>
      <c r="B51" s="45" t="n"/>
      <c r="C51" s="46" t="n"/>
      <c r="D51" s="47" t="n"/>
      <c r="E51" s="7">
        <f>IF($A51="","",IF($C51="全日",1,IF($C51="午前半休",0.5,IF($C51="午後半休",0.5,IF($C51="時間単位",IF('集計を見る'!$B$5&gt;0,$D51/'集計を見る'!$B$5,""),"")))))</f>
        <v/>
      </c>
      <c r="F51" s="7">
        <f>IF($E51="","",IF($C51="時間単位",0,$E51))</f>
        <v/>
      </c>
      <c r="G51" s="45" t="n"/>
    </row>
    <row r="52" hidden="1" ht="22" customHeight="1">
      <c r="A52" s="44" t="n"/>
      <c r="B52" s="45" t="n"/>
      <c r="C52" s="46" t="n"/>
      <c r="D52" s="47" t="n"/>
      <c r="E52" s="6">
        <f>IF($A52="","",IF($C52="全日",1,IF($C52="午前半休",0.5,IF($C52="午後半休",0.5,IF($C52="時間単位",IF('集計を見る'!$B$5&gt;0,$D52/'集計を見る'!$B$5,""),"")))))</f>
        <v/>
      </c>
      <c r="F52" s="6">
        <f>IF($E52="","",IF($C52="時間単位",0,$E52))</f>
        <v/>
      </c>
      <c r="G52" s="45" t="n"/>
    </row>
    <row r="53" hidden="1" ht="22" customHeight="1">
      <c r="A53" s="44" t="n"/>
      <c r="B53" s="45" t="n"/>
      <c r="C53" s="46" t="n"/>
      <c r="D53" s="47" t="n"/>
      <c r="E53" s="7">
        <f>IF($A53="","",IF($C53="全日",1,IF($C53="午前半休",0.5,IF($C53="午後半休",0.5,IF($C53="時間単位",IF('集計を見る'!$B$5&gt;0,$D53/'集計を見る'!$B$5,""),"")))))</f>
        <v/>
      </c>
      <c r="F53" s="7">
        <f>IF($E53="","",IF($C53="時間単位",0,$E53))</f>
        <v/>
      </c>
      <c r="G53" s="45" t="n"/>
    </row>
    <row r="54" hidden="1" ht="22" customHeight="1">
      <c r="A54" s="44" t="n"/>
      <c r="B54" s="45" t="n"/>
      <c r="C54" s="46" t="n"/>
      <c r="D54" s="47" t="n"/>
      <c r="E54" s="6">
        <f>IF($A54="","",IF($C54="全日",1,IF($C54="午前半休",0.5,IF($C54="午後半休",0.5,IF($C54="時間単位",IF('集計を見る'!$B$5&gt;0,$D54/'集計を見る'!$B$5,""),"")))))</f>
        <v/>
      </c>
      <c r="F54" s="6">
        <f>IF($E54="","",IF($C54="時間単位",0,$E54))</f>
        <v/>
      </c>
      <c r="G54" s="45" t="n"/>
    </row>
    <row r="55" hidden="1" ht="22" customHeight="1">
      <c r="A55" s="44" t="n"/>
      <c r="B55" s="45" t="n"/>
      <c r="C55" s="46" t="n"/>
      <c r="D55" s="47" t="n"/>
      <c r="E55" s="7">
        <f>IF($A55="","",IF($C55="全日",1,IF($C55="午前半休",0.5,IF($C55="午後半休",0.5,IF($C55="時間単位",IF('集計を見る'!$B$5&gt;0,$D55/'集計を見る'!$B$5,""),"")))))</f>
        <v/>
      </c>
      <c r="F55" s="7">
        <f>IF($E55="","",IF($C55="時間単位",0,$E55))</f>
        <v/>
      </c>
      <c r="G55" s="45" t="n"/>
    </row>
    <row r="56" hidden="1" ht="22" customHeight="1">
      <c r="A56" s="44" t="n"/>
      <c r="B56" s="45" t="n"/>
      <c r="C56" s="46" t="n"/>
      <c r="D56" s="47" t="n"/>
      <c r="E56" s="6">
        <f>IF($A56="","",IF($C56="全日",1,IF($C56="午前半休",0.5,IF($C56="午後半休",0.5,IF($C56="時間単位",IF('集計を見る'!$B$5&gt;0,$D56/'集計を見る'!$B$5,""),"")))))</f>
        <v/>
      </c>
      <c r="F56" s="6">
        <f>IF($E56="","",IF($C56="時間単位",0,$E56))</f>
        <v/>
      </c>
      <c r="G56" s="45" t="n"/>
    </row>
    <row r="57" hidden="1" ht="22" customHeight="1">
      <c r="A57" s="44" t="n"/>
      <c r="B57" s="45" t="n"/>
      <c r="C57" s="46" t="n"/>
      <c r="D57" s="47" t="n"/>
      <c r="E57" s="7">
        <f>IF($A57="","",IF($C57="全日",1,IF($C57="午前半休",0.5,IF($C57="午後半休",0.5,IF($C57="時間単位",IF('集計を見る'!$B$5&gt;0,$D57/'集計を見る'!$B$5,""),"")))))</f>
        <v/>
      </c>
      <c r="F57" s="7">
        <f>IF($E57="","",IF($C57="時間単位",0,$E57))</f>
        <v/>
      </c>
      <c r="G57" s="45" t="n"/>
    </row>
    <row r="58" hidden="1" ht="22" customHeight="1">
      <c r="A58" s="44" t="n"/>
      <c r="B58" s="45" t="n"/>
      <c r="C58" s="46" t="n"/>
      <c r="D58" s="47" t="n"/>
      <c r="E58" s="6">
        <f>IF($A58="","",IF($C58="全日",1,IF($C58="午前半休",0.5,IF($C58="午後半休",0.5,IF($C58="時間単位",IF('集計を見る'!$B$5&gt;0,$D58/'集計を見る'!$B$5,""),"")))))</f>
        <v/>
      </c>
      <c r="F58" s="6">
        <f>IF($E58="","",IF($C58="時間単位",0,$E58))</f>
        <v/>
      </c>
      <c r="G58" s="45" t="n"/>
    </row>
    <row r="59" hidden="1" ht="22" customHeight="1">
      <c r="A59" s="44" t="n"/>
      <c r="B59" s="45" t="n"/>
      <c r="C59" s="46" t="n"/>
      <c r="D59" s="47" t="n"/>
      <c r="E59" s="7">
        <f>IF($A59="","",IF($C59="全日",1,IF($C59="午前半休",0.5,IF($C59="午後半休",0.5,IF($C59="時間単位",IF('集計を見る'!$B$5&gt;0,$D59/'集計を見る'!$B$5,""),"")))))</f>
        <v/>
      </c>
      <c r="F59" s="7">
        <f>IF($E59="","",IF($C59="時間単位",0,$E59))</f>
        <v/>
      </c>
      <c r="G59" s="45" t="n"/>
    </row>
    <row r="60" hidden="1" ht="22" customHeight="1">
      <c r="A60" s="44" t="n"/>
      <c r="B60" s="45" t="n"/>
      <c r="C60" s="46" t="n"/>
      <c r="D60" s="47" t="n"/>
      <c r="E60" s="6">
        <f>IF($A60="","",IF($C60="全日",1,IF($C60="午前半休",0.5,IF($C60="午後半休",0.5,IF($C60="時間単位",IF('集計を見る'!$B$5&gt;0,$D60/'集計を見る'!$B$5,""),"")))))</f>
        <v/>
      </c>
      <c r="F60" s="6">
        <f>IF($E60="","",IF($C60="時間単位",0,$E60))</f>
        <v/>
      </c>
      <c r="G60" s="45" t="n"/>
    </row>
    <row r="61" hidden="1" ht="22" customHeight="1">
      <c r="A61" s="44" t="n"/>
      <c r="B61" s="45" t="n"/>
      <c r="C61" s="46" t="n"/>
      <c r="D61" s="47" t="n"/>
      <c r="E61" s="7">
        <f>IF($A61="","",IF($C61="全日",1,IF($C61="午前半休",0.5,IF($C61="午後半休",0.5,IF($C61="時間単位",IF('集計を見る'!$B$5&gt;0,$D61/'集計を見る'!$B$5,""),"")))))</f>
        <v/>
      </c>
      <c r="F61" s="7">
        <f>IF($E61="","",IF($C61="時間単位",0,$E61))</f>
        <v/>
      </c>
      <c r="G61" s="45" t="n"/>
    </row>
    <row r="62" hidden="1" ht="22" customHeight="1">
      <c r="A62" s="44" t="n"/>
      <c r="B62" s="45" t="n"/>
      <c r="C62" s="46" t="n"/>
      <c r="D62" s="47" t="n"/>
      <c r="E62" s="6">
        <f>IF($A62="","",IF($C62="全日",1,IF($C62="午前半休",0.5,IF($C62="午後半休",0.5,IF($C62="時間単位",IF('集計を見る'!$B$5&gt;0,$D62/'集計を見る'!$B$5,""),"")))))</f>
        <v/>
      </c>
      <c r="F62" s="6">
        <f>IF($E62="","",IF($C62="時間単位",0,$E62))</f>
        <v/>
      </c>
      <c r="G62" s="45" t="n"/>
    </row>
    <row r="63" hidden="1" ht="22" customHeight="1">
      <c r="A63" s="44" t="n"/>
      <c r="B63" s="45" t="n"/>
      <c r="C63" s="46" t="n"/>
      <c r="D63" s="47" t="n"/>
      <c r="E63" s="7">
        <f>IF($A63="","",IF($C63="全日",1,IF($C63="午前半休",0.5,IF($C63="午後半休",0.5,IF($C63="時間単位",IF('集計を見る'!$B$5&gt;0,$D63/'集計を見る'!$B$5,""),"")))))</f>
        <v/>
      </c>
      <c r="F63" s="7">
        <f>IF($E63="","",IF($C63="時間単位",0,$E63))</f>
        <v/>
      </c>
      <c r="G63" s="45" t="n"/>
    </row>
    <row r="64" hidden="1" ht="22" customHeight="1">
      <c r="A64" s="44" t="n"/>
      <c r="B64" s="45" t="n"/>
      <c r="C64" s="46" t="n"/>
      <c r="D64" s="47" t="n"/>
      <c r="E64" s="6">
        <f>IF($A64="","",IF($C64="全日",1,IF($C64="午前半休",0.5,IF($C64="午後半休",0.5,IF($C64="時間単位",IF('集計を見る'!$B$5&gt;0,$D64/'集計を見る'!$B$5,""),"")))))</f>
        <v/>
      </c>
      <c r="F64" s="6">
        <f>IF($E64="","",IF($C64="時間単位",0,$E64))</f>
        <v/>
      </c>
      <c r="G64" s="45" t="n"/>
    </row>
    <row r="65" hidden="1" ht="22" customHeight="1">
      <c r="A65" s="44" t="n"/>
      <c r="B65" s="45" t="n"/>
      <c r="C65" s="46" t="n"/>
      <c r="D65" s="47" t="n"/>
      <c r="E65" s="7">
        <f>IF($A65="","",IF($C65="全日",1,IF($C65="午前半休",0.5,IF($C65="午後半休",0.5,IF($C65="時間単位",IF('集計を見る'!$B$5&gt;0,$D65/'集計を見る'!$B$5,""),"")))))</f>
        <v/>
      </c>
      <c r="F65" s="7">
        <f>IF($E65="","",IF($C65="時間単位",0,$E65))</f>
        <v/>
      </c>
      <c r="G65" s="45" t="n"/>
    </row>
    <row r="66" hidden="1" ht="22" customHeight="1">
      <c r="A66" s="44" t="n"/>
      <c r="B66" s="45" t="n"/>
      <c r="C66" s="46" t="n"/>
      <c r="D66" s="47" t="n"/>
      <c r="E66" s="6">
        <f>IF($A66="","",IF($C66="全日",1,IF($C66="午前半休",0.5,IF($C66="午後半休",0.5,IF($C66="時間単位",IF('集計を見る'!$B$5&gt;0,$D66/'集計を見る'!$B$5,""),"")))))</f>
        <v/>
      </c>
      <c r="F66" s="6">
        <f>IF($E66="","",IF($C66="時間単位",0,$E66))</f>
        <v/>
      </c>
      <c r="G66" s="45" t="n"/>
    </row>
    <row r="67" hidden="1" ht="22" customHeight="1">
      <c r="A67" s="44" t="n"/>
      <c r="B67" s="45" t="n"/>
      <c r="C67" s="46" t="n"/>
      <c r="D67" s="47" t="n"/>
      <c r="E67" s="7">
        <f>IF($A67="","",IF($C67="全日",1,IF($C67="午前半休",0.5,IF($C67="午後半休",0.5,IF($C67="時間単位",IF('集計を見る'!$B$5&gt;0,$D67/'集計を見る'!$B$5,""),"")))))</f>
        <v/>
      </c>
      <c r="F67" s="7">
        <f>IF($E67="","",IF($C67="時間単位",0,$E67))</f>
        <v/>
      </c>
      <c r="G67" s="45" t="n"/>
    </row>
    <row r="68" hidden="1" ht="22" customHeight="1">
      <c r="A68" s="44" t="n"/>
      <c r="B68" s="45" t="n"/>
      <c r="C68" s="46" t="n"/>
      <c r="D68" s="47" t="n"/>
      <c r="E68" s="6">
        <f>IF($A68="","",IF($C68="全日",1,IF($C68="午前半休",0.5,IF($C68="午後半休",0.5,IF($C68="時間単位",IF('集計を見る'!$B$5&gt;0,$D68/'集計を見る'!$B$5,""),"")))))</f>
        <v/>
      </c>
      <c r="F68" s="6">
        <f>IF($E68="","",IF($C68="時間単位",0,$E68))</f>
        <v/>
      </c>
      <c r="G68" s="45" t="n"/>
    </row>
    <row r="69" hidden="1" ht="22" customHeight="1">
      <c r="A69" s="44" t="n"/>
      <c r="B69" s="45" t="n"/>
      <c r="C69" s="46" t="n"/>
      <c r="D69" s="47" t="n"/>
      <c r="E69" s="7">
        <f>IF($A69="","",IF($C69="全日",1,IF($C69="午前半休",0.5,IF($C69="午後半休",0.5,IF($C69="時間単位",IF('集計を見る'!$B$5&gt;0,$D69/'集計を見る'!$B$5,""),"")))))</f>
        <v/>
      </c>
      <c r="F69" s="7">
        <f>IF($E69="","",IF($C69="時間単位",0,$E69))</f>
        <v/>
      </c>
      <c r="G69" s="45" t="n"/>
    </row>
    <row r="70" hidden="1" ht="22" customHeight="1">
      <c r="A70" s="44" t="n"/>
      <c r="B70" s="45" t="n"/>
      <c r="C70" s="46" t="n"/>
      <c r="D70" s="47" t="n"/>
      <c r="E70" s="6">
        <f>IF($A70="","",IF($C70="全日",1,IF($C70="午前半休",0.5,IF($C70="午後半休",0.5,IF($C70="時間単位",IF('集計を見る'!$B$5&gt;0,$D70/'集計を見る'!$B$5,""),"")))))</f>
        <v/>
      </c>
      <c r="F70" s="6">
        <f>IF($E70="","",IF($C70="時間単位",0,$E70))</f>
        <v/>
      </c>
      <c r="G70" s="45" t="n"/>
    </row>
    <row r="71" hidden="1" ht="22" customHeight="1">
      <c r="A71" s="44" t="n"/>
      <c r="B71" s="45" t="n"/>
      <c r="C71" s="46" t="n"/>
      <c r="D71" s="47" t="n"/>
      <c r="E71" s="7">
        <f>IF($A71="","",IF($C71="全日",1,IF($C71="午前半休",0.5,IF($C71="午後半休",0.5,IF($C71="時間単位",IF('集計を見る'!$B$5&gt;0,$D71/'集計を見る'!$B$5,""),"")))))</f>
        <v/>
      </c>
      <c r="F71" s="7">
        <f>IF($E71="","",IF($C71="時間単位",0,$E71))</f>
        <v/>
      </c>
      <c r="G71" s="45" t="n"/>
    </row>
    <row r="72" hidden="1" ht="22" customHeight="1">
      <c r="A72" s="44" t="n"/>
      <c r="B72" s="45" t="n"/>
      <c r="C72" s="46" t="n"/>
      <c r="D72" s="47" t="n"/>
      <c r="E72" s="6">
        <f>IF($A72="","",IF($C72="全日",1,IF($C72="午前半休",0.5,IF($C72="午後半休",0.5,IF($C72="時間単位",IF('集計を見る'!$B$5&gt;0,$D72/'集計を見る'!$B$5,""),"")))))</f>
        <v/>
      </c>
      <c r="F72" s="6">
        <f>IF($E72="","",IF($C72="時間単位",0,$E72))</f>
        <v/>
      </c>
      <c r="G72" s="45" t="n"/>
    </row>
    <row r="73" hidden="1" ht="22" customHeight="1">
      <c r="A73" s="44" t="n"/>
      <c r="B73" s="45" t="n"/>
      <c r="C73" s="46" t="n"/>
      <c r="D73" s="47" t="n"/>
      <c r="E73" s="7">
        <f>IF($A73="","",IF($C73="全日",1,IF($C73="午前半休",0.5,IF($C73="午後半休",0.5,IF($C73="時間単位",IF('集計を見る'!$B$5&gt;0,$D73/'集計を見る'!$B$5,""),"")))))</f>
        <v/>
      </c>
      <c r="F73" s="7">
        <f>IF($E73="","",IF($C73="時間単位",0,$E73))</f>
        <v/>
      </c>
      <c r="G73" s="45" t="n"/>
    </row>
    <row r="74" hidden="1" ht="22" customHeight="1">
      <c r="A74" s="44" t="n"/>
      <c r="B74" s="45" t="n"/>
      <c r="C74" s="46" t="n"/>
      <c r="D74" s="47" t="n"/>
      <c r="E74" s="6">
        <f>IF($A74="","",IF($C74="全日",1,IF($C74="午前半休",0.5,IF($C74="午後半休",0.5,IF($C74="時間単位",IF('集計を見る'!$B$5&gt;0,$D74/'集計を見る'!$B$5,""),"")))))</f>
        <v/>
      </c>
      <c r="F74" s="6">
        <f>IF($E74="","",IF($C74="時間単位",0,$E74))</f>
        <v/>
      </c>
      <c r="G74" s="45" t="n"/>
    </row>
    <row r="75" hidden="1" ht="22" customHeight="1">
      <c r="A75" s="44" t="n"/>
      <c r="B75" s="45" t="n"/>
      <c r="C75" s="46" t="n"/>
      <c r="D75" s="47" t="n"/>
      <c r="E75" s="7">
        <f>IF($A75="","",IF($C75="全日",1,IF($C75="午前半休",0.5,IF($C75="午後半休",0.5,IF($C75="時間単位",IF('集計を見る'!$B$5&gt;0,$D75/'集計を見る'!$B$5,""),"")))))</f>
        <v/>
      </c>
      <c r="F75" s="7">
        <f>IF($E75="","",IF($C75="時間単位",0,$E75))</f>
        <v/>
      </c>
      <c r="G75" s="45" t="n"/>
    </row>
    <row r="76" hidden="1" ht="22" customHeight="1">
      <c r="A76" s="44" t="n"/>
      <c r="B76" s="45" t="n"/>
      <c r="C76" s="46" t="n"/>
      <c r="D76" s="47" t="n"/>
      <c r="E76" s="6">
        <f>IF($A76="","",IF($C76="全日",1,IF($C76="午前半休",0.5,IF($C76="午後半休",0.5,IF($C76="時間単位",IF('集計を見る'!$B$5&gt;0,$D76/'集計を見る'!$B$5,""),"")))))</f>
        <v/>
      </c>
      <c r="F76" s="6">
        <f>IF($E76="","",IF($C76="時間単位",0,$E76))</f>
        <v/>
      </c>
      <c r="G76" s="45" t="n"/>
    </row>
    <row r="77" hidden="1" ht="22" customHeight="1">
      <c r="A77" s="44" t="n"/>
      <c r="B77" s="45" t="n"/>
      <c r="C77" s="46" t="n"/>
      <c r="D77" s="47" t="n"/>
      <c r="E77" s="7">
        <f>IF($A77="","",IF($C77="全日",1,IF($C77="午前半休",0.5,IF($C77="午後半休",0.5,IF($C77="時間単位",IF('集計を見る'!$B$5&gt;0,$D77/'集計を見る'!$B$5,""),"")))))</f>
        <v/>
      </c>
      <c r="F77" s="7">
        <f>IF($E77="","",IF($C77="時間単位",0,$E77))</f>
        <v/>
      </c>
      <c r="G77" s="45" t="n"/>
    </row>
    <row r="78" hidden="1" ht="22" customHeight="1">
      <c r="A78" s="44" t="n"/>
      <c r="B78" s="45" t="n"/>
      <c r="C78" s="46" t="n"/>
      <c r="D78" s="47" t="n"/>
      <c r="E78" s="6">
        <f>IF($A78="","",IF($C78="全日",1,IF($C78="午前半休",0.5,IF($C78="午後半休",0.5,IF($C78="時間単位",IF('集計を見る'!$B$5&gt;0,$D78/'集計を見る'!$B$5,""),"")))))</f>
        <v/>
      </c>
      <c r="F78" s="6">
        <f>IF($E78="","",IF($C78="時間単位",0,$E78))</f>
        <v/>
      </c>
      <c r="G78" s="45" t="n"/>
    </row>
    <row r="79" hidden="1" ht="22" customHeight="1">
      <c r="A79" s="44" t="n"/>
      <c r="B79" s="45" t="n"/>
      <c r="C79" s="46" t="n"/>
      <c r="D79" s="47" t="n"/>
      <c r="E79" s="7">
        <f>IF($A79="","",IF($C79="全日",1,IF($C79="午前半休",0.5,IF($C79="午後半休",0.5,IF($C79="時間単位",IF('集計を見る'!$B$5&gt;0,$D79/'集計を見る'!$B$5,""),"")))))</f>
        <v/>
      </c>
      <c r="F79" s="7">
        <f>IF($E79="","",IF($C79="時間単位",0,$E79))</f>
        <v/>
      </c>
      <c r="G79" s="45" t="n"/>
    </row>
    <row r="80" hidden="1" ht="22" customHeight="1">
      <c r="A80" s="44" t="n"/>
      <c r="B80" s="45" t="n"/>
      <c r="C80" s="46" t="n"/>
      <c r="D80" s="47" t="n"/>
      <c r="E80" s="6">
        <f>IF($A80="","",IF($C80="全日",1,IF($C80="午前半休",0.5,IF($C80="午後半休",0.5,IF($C80="時間単位",IF('集計を見る'!$B$5&gt;0,$D80/'集計を見る'!$B$5,""),"")))))</f>
        <v/>
      </c>
      <c r="F80" s="6">
        <f>IF($E80="","",IF($C80="時間単位",0,$E80))</f>
        <v/>
      </c>
      <c r="G80" s="45" t="n"/>
    </row>
    <row r="81" hidden="1" ht="22" customHeight="1">
      <c r="A81" s="44" t="n"/>
      <c r="B81" s="45" t="n"/>
      <c r="C81" s="46" t="n"/>
      <c r="D81" s="47" t="n"/>
      <c r="E81" s="7">
        <f>IF($A81="","",IF($C81="全日",1,IF($C81="午前半休",0.5,IF($C81="午後半休",0.5,IF($C81="時間単位",IF('集計を見る'!$B$5&gt;0,$D81/'集計を見る'!$B$5,""),"")))))</f>
        <v/>
      </c>
      <c r="F81" s="7">
        <f>IF($E81="","",IF($C81="時間単位",0,$E81))</f>
        <v/>
      </c>
      <c r="G81" s="45" t="n"/>
    </row>
    <row r="82" hidden="1" ht="22" customHeight="1">
      <c r="A82" s="44" t="n"/>
      <c r="B82" s="45" t="n"/>
      <c r="C82" s="46" t="n"/>
      <c r="D82" s="47" t="n"/>
      <c r="E82" s="6">
        <f>IF($A82="","",IF($C82="全日",1,IF($C82="午前半休",0.5,IF($C82="午後半休",0.5,IF($C82="時間単位",IF('集計を見る'!$B$5&gt;0,$D82/'集計を見る'!$B$5,""),"")))))</f>
        <v/>
      </c>
      <c r="F82" s="6">
        <f>IF($E82="","",IF($C82="時間単位",0,$E82))</f>
        <v/>
      </c>
      <c r="G82" s="45" t="n"/>
    </row>
    <row r="83" hidden="1" ht="22" customHeight="1">
      <c r="A83" s="44" t="n"/>
      <c r="B83" s="45" t="n"/>
      <c r="C83" s="46" t="n"/>
      <c r="D83" s="47" t="n"/>
      <c r="E83" s="7">
        <f>IF($A83="","",IF($C83="全日",1,IF($C83="午前半休",0.5,IF($C83="午後半休",0.5,IF($C83="時間単位",IF('集計を見る'!$B$5&gt;0,$D83/'集計を見る'!$B$5,""),"")))))</f>
        <v/>
      </c>
      <c r="F83" s="7">
        <f>IF($E83="","",IF($C83="時間単位",0,$E83))</f>
        <v/>
      </c>
      <c r="G83" s="45" t="n"/>
    </row>
    <row r="84" hidden="1" ht="22" customHeight="1">
      <c r="A84" s="44" t="n"/>
      <c r="B84" s="45" t="n"/>
      <c r="C84" s="46" t="n"/>
      <c r="D84" s="47" t="n"/>
      <c r="E84" s="6">
        <f>IF($A84="","",IF($C84="全日",1,IF($C84="午前半休",0.5,IF($C84="午後半休",0.5,IF($C84="時間単位",IF('集計を見る'!$B$5&gt;0,$D84/'集計を見る'!$B$5,""),"")))))</f>
        <v/>
      </c>
      <c r="F84" s="6">
        <f>IF($E84="","",IF($C84="時間単位",0,$E84))</f>
        <v/>
      </c>
      <c r="G84" s="45" t="n"/>
    </row>
    <row r="85" hidden="1" ht="22" customHeight="1">
      <c r="A85" s="44" t="n"/>
      <c r="B85" s="45" t="n"/>
      <c r="C85" s="46" t="n"/>
      <c r="D85" s="47" t="n"/>
      <c r="E85" s="7">
        <f>IF($A85="","",IF($C85="全日",1,IF($C85="午前半休",0.5,IF($C85="午後半休",0.5,IF($C85="時間単位",IF('集計を見る'!$B$5&gt;0,$D85/'集計を見る'!$B$5,""),"")))))</f>
        <v/>
      </c>
      <c r="F85" s="7">
        <f>IF($E85="","",IF($C85="時間単位",0,$E85))</f>
        <v/>
      </c>
      <c r="G85" s="45" t="n"/>
    </row>
    <row r="86" hidden="1" ht="22" customHeight="1">
      <c r="A86" s="44" t="n"/>
      <c r="B86" s="45" t="n"/>
      <c r="C86" s="46" t="n"/>
      <c r="D86" s="47" t="n"/>
      <c r="E86" s="6">
        <f>IF($A86="","",IF($C86="全日",1,IF($C86="午前半休",0.5,IF($C86="午後半休",0.5,IF($C86="時間単位",IF('集計を見る'!$B$5&gt;0,$D86/'集計を見る'!$B$5,""),"")))))</f>
        <v/>
      </c>
      <c r="F86" s="6">
        <f>IF($E86="","",IF($C86="時間単位",0,$E86))</f>
        <v/>
      </c>
      <c r="G86" s="45" t="n"/>
    </row>
    <row r="87" hidden="1" ht="22" customHeight="1">
      <c r="A87" s="44" t="n"/>
      <c r="B87" s="45" t="n"/>
      <c r="C87" s="46" t="n"/>
      <c r="D87" s="47" t="n"/>
      <c r="E87" s="7">
        <f>IF($A87="","",IF($C87="全日",1,IF($C87="午前半休",0.5,IF($C87="午後半休",0.5,IF($C87="時間単位",IF('集計を見る'!$B$5&gt;0,$D87/'集計を見る'!$B$5,""),"")))))</f>
        <v/>
      </c>
      <c r="F87" s="7">
        <f>IF($E87="","",IF($C87="時間単位",0,$E87))</f>
        <v/>
      </c>
      <c r="G87" s="45" t="n"/>
    </row>
    <row r="88" hidden="1" ht="22" customHeight="1">
      <c r="A88" s="44" t="n"/>
      <c r="B88" s="45" t="n"/>
      <c r="C88" s="46" t="n"/>
      <c r="D88" s="47" t="n"/>
      <c r="E88" s="6">
        <f>IF($A88="","",IF($C88="全日",1,IF($C88="午前半休",0.5,IF($C88="午後半休",0.5,IF($C88="時間単位",IF('集計を見る'!$B$5&gt;0,$D88/'集計を見る'!$B$5,""),"")))))</f>
        <v/>
      </c>
      <c r="F88" s="6">
        <f>IF($E88="","",IF($C88="時間単位",0,$E88))</f>
        <v/>
      </c>
      <c r="G88" s="45" t="n"/>
    </row>
    <row r="89" hidden="1" ht="22" customHeight="1">
      <c r="A89" s="44" t="n"/>
      <c r="B89" s="45" t="n"/>
      <c r="C89" s="46" t="n"/>
      <c r="D89" s="47" t="n"/>
      <c r="E89" s="7">
        <f>IF($A89="","",IF($C89="全日",1,IF($C89="午前半休",0.5,IF($C89="午後半休",0.5,IF($C89="時間単位",IF('集計を見る'!$B$5&gt;0,$D89/'集計を見る'!$B$5,""),"")))))</f>
        <v/>
      </c>
      <c r="F89" s="7">
        <f>IF($E89="","",IF($C89="時間単位",0,$E89))</f>
        <v/>
      </c>
      <c r="G89" s="45" t="n"/>
    </row>
    <row r="90" hidden="1" ht="22" customHeight="1">
      <c r="A90" s="44" t="n"/>
      <c r="B90" s="45" t="n"/>
      <c r="C90" s="46" t="n"/>
      <c r="D90" s="47" t="n"/>
      <c r="E90" s="6">
        <f>IF($A90="","",IF($C90="全日",1,IF($C90="午前半休",0.5,IF($C90="午後半休",0.5,IF($C90="時間単位",IF('集計を見る'!$B$5&gt;0,$D90/'集計を見る'!$B$5,""),"")))))</f>
        <v/>
      </c>
      <c r="F90" s="6">
        <f>IF($E90="","",IF($C90="時間単位",0,$E90))</f>
        <v/>
      </c>
      <c r="G90" s="45" t="n"/>
    </row>
    <row r="91" hidden="1" ht="22" customHeight="1">
      <c r="A91" s="44" t="n"/>
      <c r="B91" s="45" t="n"/>
      <c r="C91" s="46" t="n"/>
      <c r="D91" s="47" t="n"/>
      <c r="E91" s="7">
        <f>IF($A91="","",IF($C91="全日",1,IF($C91="午前半休",0.5,IF($C91="午後半休",0.5,IF($C91="時間単位",IF('集計を見る'!$B$5&gt;0,$D91/'集計を見る'!$B$5,""),"")))))</f>
        <v/>
      </c>
      <c r="F91" s="7">
        <f>IF($E91="","",IF($C91="時間単位",0,$E91))</f>
        <v/>
      </c>
      <c r="G91" s="45" t="n"/>
    </row>
    <row r="92" hidden="1" ht="22" customHeight="1">
      <c r="A92" s="44" t="n"/>
      <c r="B92" s="45" t="n"/>
      <c r="C92" s="46" t="n"/>
      <c r="D92" s="47" t="n"/>
      <c r="E92" s="6">
        <f>IF($A92="","",IF($C92="全日",1,IF($C92="午前半休",0.5,IF($C92="午後半休",0.5,IF($C92="時間単位",IF('集計を見る'!$B$5&gt;0,$D92/'集計を見る'!$B$5,""),"")))))</f>
        <v/>
      </c>
      <c r="F92" s="6">
        <f>IF($E92="","",IF($C92="時間単位",0,$E92))</f>
        <v/>
      </c>
      <c r="G92" s="45" t="n"/>
    </row>
    <row r="93" hidden="1" ht="22" customHeight="1">
      <c r="A93" s="44" t="n"/>
      <c r="B93" s="45" t="n"/>
      <c r="C93" s="46" t="n"/>
      <c r="D93" s="47" t="n"/>
      <c r="E93" s="7">
        <f>IF($A93="","",IF($C93="全日",1,IF($C93="午前半休",0.5,IF($C93="午後半休",0.5,IF($C93="時間単位",IF('集計を見る'!$B$5&gt;0,$D93/'集計を見る'!$B$5,""),"")))))</f>
        <v/>
      </c>
      <c r="F93" s="7">
        <f>IF($E93="","",IF($C93="時間単位",0,$E93))</f>
        <v/>
      </c>
      <c r="G93" s="45" t="n"/>
    </row>
    <row r="94" hidden="1" ht="22" customHeight="1">
      <c r="A94" s="44" t="n"/>
      <c r="B94" s="45" t="n"/>
      <c r="C94" s="46" t="n"/>
      <c r="D94" s="47" t="n"/>
      <c r="E94" s="6">
        <f>IF($A94="","",IF($C94="全日",1,IF($C94="午前半休",0.5,IF($C94="午後半休",0.5,IF($C94="時間単位",IF('集計を見る'!$B$5&gt;0,$D94/'集計を見る'!$B$5,""),"")))))</f>
        <v/>
      </c>
      <c r="F94" s="6">
        <f>IF($E94="","",IF($C94="時間単位",0,$E94))</f>
        <v/>
      </c>
      <c r="G94" s="45" t="n"/>
    </row>
    <row r="95" hidden="1" ht="22" customHeight="1">
      <c r="A95" s="44" t="n"/>
      <c r="B95" s="45" t="n"/>
      <c r="C95" s="46" t="n"/>
      <c r="D95" s="47" t="n"/>
      <c r="E95" s="7">
        <f>IF($A95="","",IF($C95="全日",1,IF($C95="午前半休",0.5,IF($C95="午後半休",0.5,IF($C95="時間単位",IF('集計を見る'!$B$5&gt;0,$D95/'集計を見る'!$B$5,""),"")))))</f>
        <v/>
      </c>
      <c r="F95" s="7">
        <f>IF($E95="","",IF($C95="時間単位",0,$E95))</f>
        <v/>
      </c>
      <c r="G95" s="45" t="n"/>
    </row>
    <row r="96" hidden="1" ht="22" customHeight="1">
      <c r="A96" s="44" t="n"/>
      <c r="B96" s="45" t="n"/>
      <c r="C96" s="46" t="n"/>
      <c r="D96" s="47" t="n"/>
      <c r="E96" s="6">
        <f>IF($A96="","",IF($C96="全日",1,IF($C96="午前半休",0.5,IF($C96="午後半休",0.5,IF($C96="時間単位",IF('集計を見る'!$B$5&gt;0,$D96/'集計を見る'!$B$5,""),"")))))</f>
        <v/>
      </c>
      <c r="F96" s="6">
        <f>IF($E96="","",IF($C96="時間単位",0,$E96))</f>
        <v/>
      </c>
      <c r="G96" s="45" t="n"/>
    </row>
    <row r="97" hidden="1" ht="22" customHeight="1">
      <c r="A97" s="44" t="n"/>
      <c r="B97" s="45" t="n"/>
      <c r="C97" s="46" t="n"/>
      <c r="D97" s="47" t="n"/>
      <c r="E97" s="7">
        <f>IF($A97="","",IF($C97="全日",1,IF($C97="午前半休",0.5,IF($C97="午後半休",0.5,IF($C97="時間単位",IF('集計を見る'!$B$5&gt;0,$D97/'集計を見る'!$B$5,""),"")))))</f>
        <v/>
      </c>
      <c r="F97" s="7">
        <f>IF($E97="","",IF($C97="時間単位",0,$E97))</f>
        <v/>
      </c>
      <c r="G97" s="45" t="n"/>
    </row>
    <row r="98" hidden="1" ht="22" customHeight="1">
      <c r="A98" s="44" t="n"/>
      <c r="B98" s="45" t="n"/>
      <c r="C98" s="46" t="n"/>
      <c r="D98" s="47" t="n"/>
      <c r="E98" s="6">
        <f>IF($A98="","",IF($C98="全日",1,IF($C98="午前半休",0.5,IF($C98="午後半休",0.5,IF($C98="時間単位",IF('集計を見る'!$B$5&gt;0,$D98/'集計を見る'!$B$5,""),"")))))</f>
        <v/>
      </c>
      <c r="F98" s="6">
        <f>IF($E98="","",IF($C98="時間単位",0,$E98))</f>
        <v/>
      </c>
      <c r="G98" s="45" t="n"/>
    </row>
    <row r="99" hidden="1" ht="22" customHeight="1">
      <c r="A99" s="44" t="n"/>
      <c r="B99" s="45" t="n"/>
      <c r="C99" s="46" t="n"/>
      <c r="D99" s="47" t="n"/>
      <c r="E99" s="7">
        <f>IF($A99="","",IF($C99="全日",1,IF($C99="午前半休",0.5,IF($C99="午後半休",0.5,IF($C99="時間単位",IF('集計を見る'!$B$5&gt;0,$D99/'集計を見る'!$B$5,""),"")))))</f>
        <v/>
      </c>
      <c r="F99" s="7">
        <f>IF($E99="","",IF($C99="時間単位",0,$E99))</f>
        <v/>
      </c>
      <c r="G99" s="45" t="n"/>
    </row>
    <row r="100" hidden="1" ht="22" customHeight="1">
      <c r="A100" s="44" t="n"/>
      <c r="B100" s="45" t="n"/>
      <c r="C100" s="46" t="n"/>
      <c r="D100" s="47" t="n"/>
      <c r="E100" s="6">
        <f>IF($A100="","",IF($C100="全日",1,IF($C100="午前半休",0.5,IF($C100="午後半休",0.5,IF($C100="時間単位",IF('集計を見る'!$B$5&gt;0,$D100/'集計を見る'!$B$5,""),"")))))</f>
        <v/>
      </c>
      <c r="F100" s="6">
        <f>IF($E100="","",IF($C100="時間単位",0,$E100))</f>
        <v/>
      </c>
      <c r="G100" s="45" t="n"/>
    </row>
    <row r="101" hidden="1" ht="22" customHeight="1">
      <c r="A101" s="44" t="n"/>
      <c r="B101" s="45" t="n"/>
      <c r="C101" s="46" t="n"/>
      <c r="D101" s="47" t="n"/>
      <c r="E101" s="7">
        <f>IF($A101="","",IF($C101="全日",1,IF($C101="午前半休",0.5,IF($C101="午後半休",0.5,IF($C101="時間単位",IF('集計を見る'!$B$5&gt;0,$D101/'集計を見る'!$B$5,""),"")))))</f>
        <v/>
      </c>
      <c r="F101" s="7">
        <f>IF($E101="","",IF($C101="時間単位",0,$E101))</f>
        <v/>
      </c>
      <c r="G101" s="45" t="n"/>
    </row>
    <row r="102" hidden="1" ht="22" customHeight="1">
      <c r="A102" s="44" t="n"/>
      <c r="B102" s="45" t="n"/>
      <c r="C102" s="46" t="n"/>
      <c r="D102" s="47" t="n"/>
      <c r="E102" s="6">
        <f>IF($A102="","",IF($C102="全日",1,IF($C102="午前半休",0.5,IF($C102="午後半休",0.5,IF($C102="時間単位",IF('集計を見る'!$B$5&gt;0,$D102/'集計を見る'!$B$5,""),"")))))</f>
        <v/>
      </c>
      <c r="F102" s="6">
        <f>IF($E102="","",IF($C102="時間単位",0,$E102))</f>
        <v/>
      </c>
      <c r="G102" s="45" t="n"/>
    </row>
    <row r="103" hidden="1" ht="22" customHeight="1">
      <c r="A103" s="44" t="n"/>
      <c r="B103" s="45" t="n"/>
      <c r="C103" s="46" t="n"/>
      <c r="D103" s="47" t="n"/>
      <c r="E103" s="7">
        <f>IF($A103="","",IF($C103="全日",1,IF($C103="午前半休",0.5,IF($C103="午後半休",0.5,IF($C103="時間単位",IF('集計を見る'!$B$5&gt;0,$D103/'集計を見る'!$B$5,""),"")))))</f>
        <v/>
      </c>
      <c r="F103" s="7">
        <f>IF($E103="","",IF($C103="時間単位",0,$E103))</f>
        <v/>
      </c>
      <c r="G103" s="45" t="n"/>
    </row>
    <row r="104" hidden="1" ht="22" customHeight="1">
      <c r="A104" s="44" t="n"/>
      <c r="B104" s="45" t="n"/>
      <c r="C104" s="46" t="n"/>
      <c r="D104" s="47" t="n"/>
      <c r="E104" s="6">
        <f>IF($A104="","",IF($C104="全日",1,IF($C104="午前半休",0.5,IF($C104="午後半休",0.5,IF($C104="時間単位",IF('集計を見る'!$B$5&gt;0,$D104/'集計を見る'!$B$5,""),"")))))</f>
        <v/>
      </c>
      <c r="F104" s="6">
        <f>IF($E104="","",IF($C104="時間単位",0,$E104))</f>
        <v/>
      </c>
      <c r="G104" s="45" t="n"/>
    </row>
    <row r="105" hidden="1" ht="22" customHeight="1">
      <c r="A105" s="44" t="n"/>
      <c r="B105" s="45" t="n"/>
      <c r="C105" s="46" t="n"/>
      <c r="D105" s="47" t="n"/>
      <c r="E105" s="7">
        <f>IF($A105="","",IF($C105="全日",1,IF($C105="午前半休",0.5,IF($C105="午後半休",0.5,IF($C105="時間単位",IF('集計を見る'!$B$5&gt;0,$D105/'集計を見る'!$B$5,""),"")))))</f>
        <v/>
      </c>
      <c r="F105" s="7">
        <f>IF($E105="","",IF($C105="時間単位",0,$E105))</f>
        <v/>
      </c>
      <c r="G105" s="45" t="n"/>
    </row>
    <row r="106" hidden="1" ht="22" customHeight="1">
      <c r="A106" s="44" t="n"/>
      <c r="B106" s="45" t="n"/>
      <c r="C106" s="46" t="n"/>
      <c r="D106" s="47" t="n"/>
      <c r="E106" s="6">
        <f>IF($A106="","",IF($C106="全日",1,IF($C106="午前半休",0.5,IF($C106="午後半休",0.5,IF($C106="時間単位",IF('集計を見る'!$B$5&gt;0,$D106/'集計を見る'!$B$5,""),"")))))</f>
        <v/>
      </c>
      <c r="F106" s="6">
        <f>IF($E106="","",IF($C106="時間単位",0,$E106))</f>
        <v/>
      </c>
      <c r="G106" s="45" t="n"/>
    </row>
    <row r="107" hidden="1" ht="22" customHeight="1">
      <c r="A107" s="44" t="n"/>
      <c r="B107" s="45" t="n"/>
      <c r="C107" s="46" t="n"/>
      <c r="D107" s="47" t="n"/>
      <c r="E107" s="7">
        <f>IF($A107="","",IF($C107="全日",1,IF($C107="午前半休",0.5,IF($C107="午後半休",0.5,IF($C107="時間単位",IF('集計を見る'!$B$5&gt;0,$D107/'集計を見る'!$B$5,""),"")))))</f>
        <v/>
      </c>
      <c r="F107" s="7">
        <f>IF($E107="","",IF($C107="時間単位",0,$E107))</f>
        <v/>
      </c>
      <c r="G107" s="45" t="n"/>
    </row>
    <row r="108" hidden="1" ht="22" customHeight="1">
      <c r="A108" s="44" t="n"/>
      <c r="B108" s="45" t="n"/>
      <c r="C108" s="46" t="n"/>
      <c r="D108" s="47" t="n"/>
      <c r="E108" s="6">
        <f>IF($A108="","",IF($C108="全日",1,IF($C108="午前半休",0.5,IF($C108="午後半休",0.5,IF($C108="時間単位",IF('集計を見る'!$B$5&gt;0,$D108/'集計を見る'!$B$5,""),"")))))</f>
        <v/>
      </c>
      <c r="F108" s="6">
        <f>IF($E108="","",IF($C108="時間単位",0,$E108))</f>
        <v/>
      </c>
      <c r="G108" s="45" t="n"/>
    </row>
    <row r="109" hidden="1" ht="22" customHeight="1">
      <c r="A109" s="44" t="n"/>
      <c r="B109" s="45" t="n"/>
      <c r="C109" s="46" t="n"/>
      <c r="D109" s="47" t="n"/>
      <c r="E109" s="7">
        <f>IF($A109="","",IF($C109="全日",1,IF($C109="午前半休",0.5,IF($C109="午後半休",0.5,IF($C109="時間単位",IF('集計を見る'!$B$5&gt;0,$D109/'集計を見る'!$B$5,""),"")))))</f>
        <v/>
      </c>
      <c r="F109" s="7">
        <f>IF($E109="","",IF($C109="時間単位",0,$E109))</f>
        <v/>
      </c>
      <c r="G109" s="45" t="n"/>
    </row>
    <row r="110" hidden="1" ht="22" customHeight="1">
      <c r="A110" s="44" t="n"/>
      <c r="B110" s="45" t="n"/>
      <c r="C110" s="46" t="n"/>
      <c r="D110" s="47" t="n"/>
      <c r="E110" s="6">
        <f>IF($A110="","",IF($C110="全日",1,IF($C110="午前半休",0.5,IF($C110="午後半休",0.5,IF($C110="時間単位",IF('集計を見る'!$B$5&gt;0,$D110/'集計を見る'!$B$5,""),"")))))</f>
        <v/>
      </c>
      <c r="F110" s="6">
        <f>IF($E110="","",IF($C110="時間単位",0,$E110))</f>
        <v/>
      </c>
      <c r="G110" s="45" t="n"/>
    </row>
    <row r="111" hidden="1" ht="22" customHeight="1">
      <c r="A111" s="44" t="n"/>
      <c r="B111" s="45" t="n"/>
      <c r="C111" s="46" t="n"/>
      <c r="D111" s="47" t="n"/>
      <c r="E111" s="7">
        <f>IF($A111="","",IF($C111="全日",1,IF($C111="午前半休",0.5,IF($C111="午後半休",0.5,IF($C111="時間単位",IF('集計を見る'!$B$5&gt;0,$D111/'集計を見る'!$B$5,""),"")))))</f>
        <v/>
      </c>
      <c r="F111" s="7">
        <f>IF($E111="","",IF($C111="時間単位",0,$E111))</f>
        <v/>
      </c>
      <c r="G111" s="45" t="n"/>
    </row>
    <row r="112" hidden="1" ht="22" customHeight="1">
      <c r="A112" s="44" t="n"/>
      <c r="B112" s="45" t="n"/>
      <c r="C112" s="46" t="n"/>
      <c r="D112" s="47" t="n"/>
      <c r="E112" s="6">
        <f>IF($A112="","",IF($C112="全日",1,IF($C112="午前半休",0.5,IF($C112="午後半休",0.5,IF($C112="時間単位",IF('集計を見る'!$B$5&gt;0,$D112/'集計を見る'!$B$5,""),"")))))</f>
        <v/>
      </c>
      <c r="F112" s="6">
        <f>IF($E112="","",IF($C112="時間単位",0,$E112))</f>
        <v/>
      </c>
      <c r="G112" s="45" t="n"/>
    </row>
    <row r="113" hidden="1" ht="22" customHeight="1">
      <c r="A113" s="44" t="n"/>
      <c r="B113" s="45" t="n"/>
      <c r="C113" s="46" t="n"/>
      <c r="D113" s="47" t="n"/>
      <c r="E113" s="7">
        <f>IF($A113="","",IF($C113="全日",1,IF($C113="午前半休",0.5,IF($C113="午後半休",0.5,IF($C113="時間単位",IF('集計を見る'!$B$5&gt;0,$D113/'集計を見る'!$B$5,""),"")))))</f>
        <v/>
      </c>
      <c r="F113" s="7">
        <f>IF($E113="","",IF($C113="時間単位",0,$E113))</f>
        <v/>
      </c>
      <c r="G113" s="45" t="n"/>
    </row>
    <row r="114" hidden="1" ht="22" customHeight="1">
      <c r="A114" s="44" t="n"/>
      <c r="B114" s="45" t="n"/>
      <c r="C114" s="46" t="n"/>
      <c r="D114" s="47" t="n"/>
      <c r="E114" s="6">
        <f>IF($A114="","",IF($C114="全日",1,IF($C114="午前半休",0.5,IF($C114="午後半休",0.5,IF($C114="時間単位",IF('集計を見る'!$B$5&gt;0,$D114/'集計を見る'!$B$5,""),"")))))</f>
        <v/>
      </c>
      <c r="F114" s="6">
        <f>IF($E114="","",IF($C114="時間単位",0,$E114))</f>
        <v/>
      </c>
      <c r="G114" s="45" t="n"/>
    </row>
    <row r="115" hidden="1" ht="22" customHeight="1">
      <c r="A115" s="44" t="n"/>
      <c r="B115" s="45" t="n"/>
      <c r="C115" s="46" t="n"/>
      <c r="D115" s="47" t="n"/>
      <c r="E115" s="7">
        <f>IF($A115="","",IF($C115="全日",1,IF($C115="午前半休",0.5,IF($C115="午後半休",0.5,IF($C115="時間単位",IF('集計を見る'!$B$5&gt;0,$D115/'集計を見る'!$B$5,""),"")))))</f>
        <v/>
      </c>
      <c r="F115" s="7">
        <f>IF($E115="","",IF($C115="時間単位",0,$E115))</f>
        <v/>
      </c>
      <c r="G115" s="45" t="n"/>
    </row>
    <row r="116" hidden="1" ht="22" customHeight="1">
      <c r="A116" s="44" t="n"/>
      <c r="B116" s="45" t="n"/>
      <c r="C116" s="46" t="n"/>
      <c r="D116" s="47" t="n"/>
      <c r="E116" s="6">
        <f>IF($A116="","",IF($C116="全日",1,IF($C116="午前半休",0.5,IF($C116="午後半休",0.5,IF($C116="時間単位",IF('集計を見る'!$B$5&gt;0,$D116/'集計を見る'!$B$5,""),"")))))</f>
        <v/>
      </c>
      <c r="F116" s="6">
        <f>IF($E116="","",IF($C116="時間単位",0,$E116))</f>
        <v/>
      </c>
      <c r="G116" s="45" t="n"/>
    </row>
    <row r="117" hidden="1" ht="22" customHeight="1">
      <c r="A117" s="44" t="n"/>
      <c r="B117" s="45" t="n"/>
      <c r="C117" s="46" t="n"/>
      <c r="D117" s="47" t="n"/>
      <c r="E117" s="7">
        <f>IF($A117="","",IF($C117="全日",1,IF($C117="午前半休",0.5,IF($C117="午後半休",0.5,IF($C117="時間単位",IF('集計を見る'!$B$5&gt;0,$D117/'集計を見る'!$B$5,""),"")))))</f>
        <v/>
      </c>
      <c r="F117" s="7">
        <f>IF($E117="","",IF($C117="時間単位",0,$E117))</f>
        <v/>
      </c>
      <c r="G117" s="45" t="n"/>
    </row>
    <row r="118" hidden="1" ht="22" customHeight="1">
      <c r="A118" s="44" t="n"/>
      <c r="B118" s="45" t="n"/>
      <c r="C118" s="46" t="n"/>
      <c r="D118" s="47" t="n"/>
      <c r="E118" s="6">
        <f>IF($A118="","",IF($C118="全日",1,IF($C118="午前半休",0.5,IF($C118="午後半休",0.5,IF($C118="時間単位",IF('集計を見る'!$B$5&gt;0,$D118/'集計を見る'!$B$5,""),"")))))</f>
        <v/>
      </c>
      <c r="F118" s="6">
        <f>IF($E118="","",IF($C118="時間単位",0,$E118))</f>
        <v/>
      </c>
      <c r="G118" s="45" t="n"/>
    </row>
    <row r="119" hidden="1" ht="22" customHeight="1">
      <c r="A119" s="44" t="n"/>
      <c r="B119" s="45" t="n"/>
      <c r="C119" s="46" t="n"/>
      <c r="D119" s="47" t="n"/>
      <c r="E119" s="7">
        <f>IF($A119="","",IF($C119="全日",1,IF($C119="午前半休",0.5,IF($C119="午後半休",0.5,IF($C119="時間単位",IF('集計を見る'!$B$5&gt;0,$D119/'集計を見る'!$B$5,""),"")))))</f>
        <v/>
      </c>
      <c r="F119" s="7">
        <f>IF($E119="","",IF($C119="時間単位",0,$E119))</f>
        <v/>
      </c>
      <c r="G119" s="45" t="n"/>
    </row>
    <row r="120" hidden="1" ht="22" customHeight="1">
      <c r="A120" s="44" t="n"/>
      <c r="B120" s="45" t="n"/>
      <c r="C120" s="46" t="n"/>
      <c r="D120" s="47" t="n"/>
      <c r="E120" s="6">
        <f>IF($A120="","",IF($C120="全日",1,IF($C120="午前半休",0.5,IF($C120="午後半休",0.5,IF($C120="時間単位",IF('集計を見る'!$B$5&gt;0,$D120/'集計を見る'!$B$5,""),"")))))</f>
        <v/>
      </c>
      <c r="F120" s="6">
        <f>IF($E120="","",IF($C120="時間単位",0,$E120))</f>
        <v/>
      </c>
      <c r="G120" s="45" t="n"/>
    </row>
    <row r="121" hidden="1" ht="22" customHeight="1">
      <c r="A121" s="44" t="n"/>
      <c r="B121" s="45" t="n"/>
      <c r="C121" s="46" t="n"/>
      <c r="D121" s="47" t="n"/>
      <c r="E121" s="7">
        <f>IF($A121="","",IF($C121="全日",1,IF($C121="午前半休",0.5,IF($C121="午後半休",0.5,IF($C121="時間単位",IF('集計を見る'!$B$5&gt;0,$D121/'集計を見る'!$B$5,""),"")))))</f>
        <v/>
      </c>
      <c r="F121" s="7">
        <f>IF($E121="","",IF($C121="時間単位",0,$E121))</f>
        <v/>
      </c>
      <c r="G121" s="45" t="n"/>
    </row>
    <row r="122" hidden="1" ht="22" customHeight="1">
      <c r="A122" s="44" t="n"/>
      <c r="B122" s="45" t="n"/>
      <c r="C122" s="46" t="n"/>
      <c r="D122" s="47" t="n"/>
      <c r="E122" s="6">
        <f>IF($A122="","",IF($C122="全日",1,IF($C122="午前半休",0.5,IF($C122="午後半休",0.5,IF($C122="時間単位",IF('集計を見る'!$B$5&gt;0,$D122/'集計を見る'!$B$5,""),"")))))</f>
        <v/>
      </c>
      <c r="F122" s="6">
        <f>IF($E122="","",IF($C122="時間単位",0,$E122))</f>
        <v/>
      </c>
      <c r="G122" s="45" t="n"/>
    </row>
    <row r="123" hidden="1" ht="22" customHeight="1">
      <c r="A123" s="44" t="n"/>
      <c r="B123" s="45" t="n"/>
      <c r="C123" s="46" t="n"/>
      <c r="D123" s="47" t="n"/>
      <c r="E123" s="7">
        <f>IF($A123="","",IF($C123="全日",1,IF($C123="午前半休",0.5,IF($C123="午後半休",0.5,IF($C123="時間単位",IF('集計を見る'!$B$5&gt;0,$D123/'集計を見る'!$B$5,""),"")))))</f>
        <v/>
      </c>
      <c r="F123" s="7">
        <f>IF($E123="","",IF($C123="時間単位",0,$E123))</f>
        <v/>
      </c>
      <c r="G123" s="45" t="n"/>
    </row>
    <row r="124" hidden="1" ht="22" customHeight="1">
      <c r="A124" s="44" t="n"/>
      <c r="B124" s="45" t="n"/>
      <c r="C124" s="46" t="n"/>
      <c r="D124" s="47" t="n"/>
      <c r="E124" s="6">
        <f>IF($A124="","",IF($C124="全日",1,IF($C124="午前半休",0.5,IF($C124="午後半休",0.5,IF($C124="時間単位",IF('集計を見る'!$B$5&gt;0,$D124/'集計を見る'!$B$5,""),"")))))</f>
        <v/>
      </c>
      <c r="F124" s="6">
        <f>IF($E124="","",IF($C124="時間単位",0,$E124))</f>
        <v/>
      </c>
      <c r="G124" s="45" t="n"/>
    </row>
    <row r="125" hidden="1" ht="22" customHeight="1">
      <c r="A125" s="44" t="n"/>
      <c r="B125" s="45" t="n"/>
      <c r="C125" s="46" t="n"/>
      <c r="D125" s="47" t="n"/>
      <c r="E125" s="7">
        <f>IF($A125="","",IF($C125="全日",1,IF($C125="午前半休",0.5,IF($C125="午後半休",0.5,IF($C125="時間単位",IF('集計を見る'!$B$5&gt;0,$D125/'集計を見る'!$B$5,""),"")))))</f>
        <v/>
      </c>
      <c r="F125" s="7">
        <f>IF($E125="","",IF($C125="時間単位",0,$E125))</f>
        <v/>
      </c>
      <c r="G125" s="45" t="n"/>
    </row>
    <row r="126" hidden="1" ht="22" customHeight="1">
      <c r="A126" s="44" t="n"/>
      <c r="B126" s="45" t="n"/>
      <c r="C126" s="46" t="n"/>
      <c r="D126" s="47" t="n"/>
      <c r="E126" s="6">
        <f>IF($A126="","",IF($C126="全日",1,IF($C126="午前半休",0.5,IF($C126="午後半休",0.5,IF($C126="時間単位",IF('集計を見る'!$B$5&gt;0,$D126/'集計を見る'!$B$5,""),"")))))</f>
        <v/>
      </c>
      <c r="F126" s="6">
        <f>IF($E126="","",IF($C126="時間単位",0,$E126))</f>
        <v/>
      </c>
      <c r="G126" s="45" t="n"/>
    </row>
    <row r="127" hidden="1" ht="22" customHeight="1">
      <c r="A127" s="44" t="n"/>
      <c r="B127" s="45" t="n"/>
      <c r="C127" s="46" t="n"/>
      <c r="D127" s="47" t="n"/>
      <c r="E127" s="7">
        <f>IF($A127="","",IF($C127="全日",1,IF($C127="午前半休",0.5,IF($C127="午後半休",0.5,IF($C127="時間単位",IF('集計を見る'!$B$5&gt;0,$D127/'集計を見る'!$B$5,""),"")))))</f>
        <v/>
      </c>
      <c r="F127" s="7">
        <f>IF($E127="","",IF($C127="時間単位",0,$E127))</f>
        <v/>
      </c>
      <c r="G127" s="45" t="n"/>
    </row>
    <row r="128" hidden="1" ht="22" customHeight="1">
      <c r="A128" s="44" t="n"/>
      <c r="B128" s="45" t="n"/>
      <c r="C128" s="46" t="n"/>
      <c r="D128" s="47" t="n"/>
      <c r="E128" s="6">
        <f>IF($A128="","",IF($C128="全日",1,IF($C128="午前半休",0.5,IF($C128="午後半休",0.5,IF($C128="時間単位",IF('集計を見る'!$B$5&gt;0,$D128/'集計を見る'!$B$5,""),"")))))</f>
        <v/>
      </c>
      <c r="F128" s="6">
        <f>IF($E128="","",IF($C128="時間単位",0,$E128))</f>
        <v/>
      </c>
      <c r="G128" s="45" t="n"/>
    </row>
    <row r="129" hidden="1" ht="22" customHeight="1">
      <c r="A129" s="44" t="n"/>
      <c r="B129" s="45" t="n"/>
      <c r="C129" s="46" t="n"/>
      <c r="D129" s="47" t="n"/>
      <c r="E129" s="7">
        <f>IF($A129="","",IF($C129="全日",1,IF($C129="午前半休",0.5,IF($C129="午後半休",0.5,IF($C129="時間単位",IF('集計を見る'!$B$5&gt;0,$D129/'集計を見る'!$B$5,""),"")))))</f>
        <v/>
      </c>
      <c r="F129" s="7">
        <f>IF($E129="","",IF($C129="時間単位",0,$E129))</f>
        <v/>
      </c>
      <c r="G129" s="45" t="n"/>
    </row>
    <row r="130" hidden="1" ht="22" customHeight="1">
      <c r="A130" s="44" t="n"/>
      <c r="B130" s="45" t="n"/>
      <c r="C130" s="46" t="n"/>
      <c r="D130" s="47" t="n"/>
      <c r="E130" s="6">
        <f>IF($A130="","",IF($C130="全日",1,IF($C130="午前半休",0.5,IF($C130="午後半休",0.5,IF($C130="時間単位",IF('集計を見る'!$B$5&gt;0,$D130/'集計を見る'!$B$5,""),"")))))</f>
        <v/>
      </c>
      <c r="F130" s="6">
        <f>IF($E130="","",IF($C130="時間単位",0,$E130))</f>
        <v/>
      </c>
      <c r="G130" s="45" t="n"/>
    </row>
    <row r="131" hidden="1" ht="22" customHeight="1">
      <c r="A131" s="44" t="n"/>
      <c r="B131" s="45" t="n"/>
      <c r="C131" s="46" t="n"/>
      <c r="D131" s="47" t="n"/>
      <c r="E131" s="7">
        <f>IF($A131="","",IF($C131="全日",1,IF($C131="午前半休",0.5,IF($C131="午後半休",0.5,IF($C131="時間単位",IF('集計を見る'!$B$5&gt;0,$D131/'集計を見る'!$B$5,""),"")))))</f>
        <v/>
      </c>
      <c r="F131" s="7">
        <f>IF($E131="","",IF($C131="時間単位",0,$E131))</f>
        <v/>
      </c>
      <c r="G131" s="45" t="n"/>
    </row>
    <row r="132" hidden="1" ht="22" customHeight="1">
      <c r="A132" s="44" t="n"/>
      <c r="B132" s="45" t="n"/>
      <c r="C132" s="46" t="n"/>
      <c r="D132" s="47" t="n"/>
      <c r="E132" s="6">
        <f>IF($A132="","",IF($C132="全日",1,IF($C132="午前半休",0.5,IF($C132="午後半休",0.5,IF($C132="時間単位",IF('集計を見る'!$B$5&gt;0,$D132/'集計を見る'!$B$5,""),"")))))</f>
        <v/>
      </c>
      <c r="F132" s="6">
        <f>IF($E132="","",IF($C132="時間単位",0,$E132))</f>
        <v/>
      </c>
      <c r="G132" s="45" t="n"/>
    </row>
    <row r="133" hidden="1" ht="22" customHeight="1">
      <c r="A133" s="44" t="n"/>
      <c r="B133" s="45" t="n"/>
      <c r="C133" s="46" t="n"/>
      <c r="D133" s="47" t="n"/>
      <c r="E133" s="7">
        <f>IF($A133="","",IF($C133="全日",1,IF($C133="午前半休",0.5,IF($C133="午後半休",0.5,IF($C133="時間単位",IF('集計を見る'!$B$5&gt;0,$D133/'集計を見る'!$B$5,""),"")))))</f>
        <v/>
      </c>
      <c r="F133" s="7">
        <f>IF($E133="","",IF($C133="時間単位",0,$E133))</f>
        <v/>
      </c>
      <c r="G133" s="45" t="n"/>
    </row>
    <row r="134" hidden="1" ht="22" customHeight="1">
      <c r="A134" s="44" t="n"/>
      <c r="B134" s="45" t="n"/>
      <c r="C134" s="46" t="n"/>
      <c r="D134" s="47" t="n"/>
      <c r="E134" s="6">
        <f>IF($A134="","",IF($C134="全日",1,IF($C134="午前半休",0.5,IF($C134="午後半休",0.5,IF($C134="時間単位",IF('集計を見る'!$B$5&gt;0,$D134/'集計を見る'!$B$5,""),"")))))</f>
        <v/>
      </c>
      <c r="F134" s="6">
        <f>IF($E134="","",IF($C134="時間単位",0,$E134))</f>
        <v/>
      </c>
      <c r="G134" s="45" t="n"/>
    </row>
    <row r="135" hidden="1" ht="22" customHeight="1">
      <c r="A135" s="44" t="n"/>
      <c r="B135" s="45" t="n"/>
      <c r="C135" s="46" t="n"/>
      <c r="D135" s="47" t="n"/>
      <c r="E135" s="7">
        <f>IF($A135="","",IF($C135="全日",1,IF($C135="午前半休",0.5,IF($C135="午後半休",0.5,IF($C135="時間単位",IF('集計を見る'!$B$5&gt;0,$D135/'集計を見る'!$B$5,""),"")))))</f>
        <v/>
      </c>
      <c r="F135" s="7">
        <f>IF($E135="","",IF($C135="時間単位",0,$E135))</f>
        <v/>
      </c>
      <c r="G135" s="45" t="n"/>
    </row>
    <row r="136" hidden="1" ht="22" customHeight="1">
      <c r="A136" s="44" t="n"/>
      <c r="B136" s="45" t="n"/>
      <c r="C136" s="46" t="n"/>
      <c r="D136" s="47" t="n"/>
      <c r="E136" s="6">
        <f>IF($A136="","",IF($C136="全日",1,IF($C136="午前半休",0.5,IF($C136="午後半休",0.5,IF($C136="時間単位",IF('集計を見る'!$B$5&gt;0,$D136/'集計を見る'!$B$5,""),"")))))</f>
        <v/>
      </c>
      <c r="F136" s="6">
        <f>IF($E136="","",IF($C136="時間単位",0,$E136))</f>
        <v/>
      </c>
      <c r="G136" s="45" t="n"/>
    </row>
    <row r="137" hidden="1" ht="22" customHeight="1">
      <c r="A137" s="44" t="n"/>
      <c r="B137" s="45" t="n"/>
      <c r="C137" s="46" t="n"/>
      <c r="D137" s="47" t="n"/>
      <c r="E137" s="7">
        <f>IF($A137="","",IF($C137="全日",1,IF($C137="午前半休",0.5,IF($C137="午後半休",0.5,IF($C137="時間単位",IF('集計を見る'!$B$5&gt;0,$D137/'集計を見る'!$B$5,""),"")))))</f>
        <v/>
      </c>
      <c r="F137" s="7">
        <f>IF($E137="","",IF($C137="時間単位",0,$E137))</f>
        <v/>
      </c>
      <c r="G137" s="45" t="n"/>
    </row>
    <row r="138" hidden="1" ht="22" customHeight="1">
      <c r="A138" s="44" t="n"/>
      <c r="B138" s="45" t="n"/>
      <c r="C138" s="46" t="n"/>
      <c r="D138" s="47" t="n"/>
      <c r="E138" s="6">
        <f>IF($A138="","",IF($C138="全日",1,IF($C138="午前半休",0.5,IF($C138="午後半休",0.5,IF($C138="時間単位",IF('集計を見る'!$B$5&gt;0,$D138/'集計を見る'!$B$5,""),"")))))</f>
        <v/>
      </c>
      <c r="F138" s="6">
        <f>IF($E138="","",IF($C138="時間単位",0,$E138))</f>
        <v/>
      </c>
      <c r="G138" s="45" t="n"/>
    </row>
    <row r="139" hidden="1" ht="22" customHeight="1">
      <c r="A139" s="44" t="n"/>
      <c r="B139" s="45" t="n"/>
      <c r="C139" s="46" t="n"/>
      <c r="D139" s="47" t="n"/>
      <c r="E139" s="7">
        <f>IF($A139="","",IF($C139="全日",1,IF($C139="午前半休",0.5,IF($C139="午後半休",0.5,IF($C139="時間単位",IF('集計を見る'!$B$5&gt;0,$D139/'集計を見る'!$B$5,""),"")))))</f>
        <v/>
      </c>
      <c r="F139" s="7">
        <f>IF($E139="","",IF($C139="時間単位",0,$E139))</f>
        <v/>
      </c>
      <c r="G139" s="45" t="n"/>
    </row>
    <row r="140" hidden="1" ht="22" customHeight="1">
      <c r="A140" s="44" t="n"/>
      <c r="B140" s="45" t="n"/>
      <c r="C140" s="46" t="n"/>
      <c r="D140" s="47" t="n"/>
      <c r="E140" s="6">
        <f>IF($A140="","",IF($C140="全日",1,IF($C140="午前半休",0.5,IF($C140="午後半休",0.5,IF($C140="時間単位",IF('集計を見る'!$B$5&gt;0,$D140/'集計を見る'!$B$5,""),"")))))</f>
        <v/>
      </c>
      <c r="F140" s="6">
        <f>IF($E140="","",IF($C140="時間単位",0,$E140))</f>
        <v/>
      </c>
      <c r="G140" s="45" t="n"/>
    </row>
    <row r="141" hidden="1" ht="22" customHeight="1">
      <c r="A141" s="44" t="n"/>
      <c r="B141" s="45" t="n"/>
      <c r="C141" s="46" t="n"/>
      <c r="D141" s="47" t="n"/>
      <c r="E141" s="7">
        <f>IF($A141="","",IF($C141="全日",1,IF($C141="午前半休",0.5,IF($C141="午後半休",0.5,IF($C141="時間単位",IF('集計を見る'!$B$5&gt;0,$D141/'集計を見る'!$B$5,""),"")))))</f>
        <v/>
      </c>
      <c r="F141" s="7">
        <f>IF($E141="","",IF($C141="時間単位",0,$E141))</f>
        <v/>
      </c>
      <c r="G141" s="45" t="n"/>
    </row>
    <row r="142" hidden="1" ht="22" customHeight="1">
      <c r="A142" s="44" t="n"/>
      <c r="B142" s="45" t="n"/>
      <c r="C142" s="46" t="n"/>
      <c r="D142" s="47" t="n"/>
      <c r="E142" s="6">
        <f>IF($A142="","",IF($C142="全日",1,IF($C142="午前半休",0.5,IF($C142="午後半休",0.5,IF($C142="時間単位",IF('集計を見る'!$B$5&gt;0,$D142/'集計を見る'!$B$5,""),"")))))</f>
        <v/>
      </c>
      <c r="F142" s="6">
        <f>IF($E142="","",IF($C142="時間単位",0,$E142))</f>
        <v/>
      </c>
      <c r="G142" s="45" t="n"/>
    </row>
    <row r="143" hidden="1" ht="22" customHeight="1">
      <c r="A143" s="44" t="n"/>
      <c r="B143" s="45" t="n"/>
      <c r="C143" s="46" t="n"/>
      <c r="D143" s="47" t="n"/>
      <c r="E143" s="7">
        <f>IF($A143="","",IF($C143="全日",1,IF($C143="午前半休",0.5,IF($C143="午後半休",0.5,IF($C143="時間単位",IF('集計を見る'!$B$5&gt;0,$D143/'集計を見る'!$B$5,""),"")))))</f>
        <v/>
      </c>
      <c r="F143" s="7">
        <f>IF($E143="","",IF($C143="時間単位",0,$E143))</f>
        <v/>
      </c>
      <c r="G143" s="45" t="n"/>
    </row>
    <row r="144" hidden="1" ht="22" customHeight="1">
      <c r="A144" s="44" t="n"/>
      <c r="B144" s="45" t="n"/>
      <c r="C144" s="46" t="n"/>
      <c r="D144" s="47" t="n"/>
      <c r="E144" s="6">
        <f>IF($A144="","",IF($C144="全日",1,IF($C144="午前半休",0.5,IF($C144="午後半休",0.5,IF($C144="時間単位",IF('集計を見る'!$B$5&gt;0,$D144/'集計を見る'!$B$5,""),"")))))</f>
        <v/>
      </c>
      <c r="F144" s="6">
        <f>IF($E144="","",IF($C144="時間単位",0,$E144))</f>
        <v/>
      </c>
      <c r="G144" s="45" t="n"/>
    </row>
    <row r="145" hidden="1" ht="22" customHeight="1">
      <c r="A145" s="44" t="n"/>
      <c r="B145" s="45" t="n"/>
      <c r="C145" s="46" t="n"/>
      <c r="D145" s="47" t="n"/>
      <c r="E145" s="7">
        <f>IF($A145="","",IF($C145="全日",1,IF($C145="午前半休",0.5,IF($C145="午後半休",0.5,IF($C145="時間単位",IF('集計を見る'!$B$5&gt;0,$D145/'集計を見る'!$B$5,""),"")))))</f>
        <v/>
      </c>
      <c r="F145" s="7">
        <f>IF($E145="","",IF($C145="時間単位",0,$E145))</f>
        <v/>
      </c>
      <c r="G145" s="45" t="n"/>
    </row>
    <row r="146" hidden="1" ht="22" customHeight="1">
      <c r="A146" s="44" t="n"/>
      <c r="B146" s="45" t="n"/>
      <c r="C146" s="46" t="n"/>
      <c r="D146" s="47" t="n"/>
      <c r="E146" s="6">
        <f>IF($A146="","",IF($C146="全日",1,IF($C146="午前半休",0.5,IF($C146="午後半休",0.5,IF($C146="時間単位",IF('集計を見る'!$B$5&gt;0,$D146/'集計を見る'!$B$5,""),"")))))</f>
        <v/>
      </c>
      <c r="F146" s="6">
        <f>IF($E146="","",IF($C146="時間単位",0,$E146))</f>
        <v/>
      </c>
      <c r="G146" s="45" t="n"/>
    </row>
    <row r="147" hidden="1" ht="22" customHeight="1">
      <c r="A147" s="44" t="n"/>
      <c r="B147" s="45" t="n"/>
      <c r="C147" s="46" t="n"/>
      <c r="D147" s="47" t="n"/>
      <c r="E147" s="7">
        <f>IF($A147="","",IF($C147="全日",1,IF($C147="午前半休",0.5,IF($C147="午後半休",0.5,IF($C147="時間単位",IF('集計を見る'!$B$5&gt;0,$D147/'集計を見る'!$B$5,""),"")))))</f>
        <v/>
      </c>
      <c r="F147" s="7">
        <f>IF($E147="","",IF($C147="時間単位",0,$E147))</f>
        <v/>
      </c>
      <c r="G147" s="45" t="n"/>
    </row>
    <row r="148" hidden="1" ht="22" customHeight="1">
      <c r="A148" s="44" t="n"/>
      <c r="B148" s="45" t="n"/>
      <c r="C148" s="46" t="n"/>
      <c r="D148" s="47" t="n"/>
      <c r="E148" s="6">
        <f>IF($A148="","",IF($C148="全日",1,IF($C148="午前半休",0.5,IF($C148="午後半休",0.5,IF($C148="時間単位",IF('集計を見る'!$B$5&gt;0,$D148/'集計を見る'!$B$5,""),"")))))</f>
        <v/>
      </c>
      <c r="F148" s="6">
        <f>IF($E148="","",IF($C148="時間単位",0,$E148))</f>
        <v/>
      </c>
      <c r="G148" s="45" t="n"/>
    </row>
    <row r="149" hidden="1" ht="22" customHeight="1">
      <c r="A149" s="44" t="n"/>
      <c r="B149" s="45" t="n"/>
      <c r="C149" s="46" t="n"/>
      <c r="D149" s="47" t="n"/>
      <c r="E149" s="7">
        <f>IF($A149="","",IF($C149="全日",1,IF($C149="午前半休",0.5,IF($C149="午後半休",0.5,IF($C149="時間単位",IF('集計を見る'!$B$5&gt;0,$D149/'集計を見る'!$B$5,""),"")))))</f>
        <v/>
      </c>
      <c r="F149" s="7">
        <f>IF($E149="","",IF($C149="時間単位",0,$E149))</f>
        <v/>
      </c>
      <c r="G149" s="45" t="n"/>
    </row>
    <row r="150" hidden="1" ht="22" customHeight="1">
      <c r="A150" s="44" t="n"/>
      <c r="B150" s="45" t="n"/>
      <c r="C150" s="46" t="n"/>
      <c r="D150" s="47" t="n"/>
      <c r="E150" s="6">
        <f>IF($A150="","",IF($C150="全日",1,IF($C150="午前半休",0.5,IF($C150="午後半休",0.5,IF($C150="時間単位",IF('集計を見る'!$B$5&gt;0,$D150/'集計を見る'!$B$5,""),"")))))</f>
        <v/>
      </c>
      <c r="F150" s="6">
        <f>IF($E150="","",IF($C150="時間単位",0,$E150))</f>
        <v/>
      </c>
      <c r="G150" s="45" t="n"/>
    </row>
    <row r="151" hidden="1" ht="22" customHeight="1">
      <c r="A151" s="44" t="n"/>
      <c r="B151" s="45" t="n"/>
      <c r="C151" s="46" t="n"/>
      <c r="D151" s="47" t="n"/>
      <c r="E151" s="7">
        <f>IF($A151="","",IF($C151="全日",1,IF($C151="午前半休",0.5,IF($C151="午後半休",0.5,IF($C151="時間単位",IF('集計を見る'!$B$5&gt;0,$D151/'集計を見る'!$B$5,""),"")))))</f>
        <v/>
      </c>
      <c r="F151" s="7">
        <f>IF($E151="","",IF($C151="時間単位",0,$E151))</f>
        <v/>
      </c>
      <c r="G151" s="45" t="n"/>
    </row>
    <row r="152" hidden="1" ht="22" customHeight="1">
      <c r="A152" s="44" t="n"/>
      <c r="B152" s="45" t="n"/>
      <c r="C152" s="46" t="n"/>
      <c r="D152" s="47" t="n"/>
      <c r="E152" s="6">
        <f>IF($A152="","",IF($C152="全日",1,IF($C152="午前半休",0.5,IF($C152="午後半休",0.5,IF($C152="時間単位",IF('集計を見る'!$B$5&gt;0,$D152/'集計を見る'!$B$5,""),"")))))</f>
        <v/>
      </c>
      <c r="F152" s="6">
        <f>IF($E152="","",IF($C152="時間単位",0,$E152))</f>
        <v/>
      </c>
      <c r="G152" s="45" t="n"/>
    </row>
    <row r="153" hidden="1" ht="22" customHeight="1">
      <c r="A153" s="44" t="n"/>
      <c r="B153" s="45" t="n"/>
      <c r="C153" s="46" t="n"/>
      <c r="D153" s="47" t="n"/>
      <c r="E153" s="7">
        <f>IF($A153="","",IF($C153="全日",1,IF($C153="午前半休",0.5,IF($C153="午後半休",0.5,IF($C153="時間単位",IF('集計を見る'!$B$5&gt;0,$D153/'集計を見る'!$B$5,""),"")))))</f>
        <v/>
      </c>
      <c r="F153" s="7">
        <f>IF($E153="","",IF($C153="時間単位",0,$E153))</f>
        <v/>
      </c>
      <c r="G153" s="45" t="n"/>
    </row>
    <row r="154" hidden="1" ht="22" customHeight="1">
      <c r="A154" s="44" t="n"/>
      <c r="B154" s="45" t="n"/>
      <c r="C154" s="46" t="n"/>
      <c r="D154" s="47" t="n"/>
      <c r="E154" s="6">
        <f>IF($A154="","",IF($C154="全日",1,IF($C154="午前半休",0.5,IF($C154="午後半休",0.5,IF($C154="時間単位",IF('集計を見る'!$B$5&gt;0,$D154/'集計を見る'!$B$5,""),"")))))</f>
        <v/>
      </c>
      <c r="F154" s="6">
        <f>IF($E154="","",IF($C154="時間単位",0,$E154))</f>
        <v/>
      </c>
      <c r="G154" s="45" t="n"/>
    </row>
    <row r="155" hidden="1" ht="22" customHeight="1">
      <c r="A155" s="44" t="n"/>
      <c r="B155" s="45" t="n"/>
      <c r="C155" s="46" t="n"/>
      <c r="D155" s="47" t="n"/>
      <c r="E155" s="7">
        <f>IF($A155="","",IF($C155="全日",1,IF($C155="午前半休",0.5,IF($C155="午後半休",0.5,IF($C155="時間単位",IF('集計を見る'!$B$5&gt;0,$D155/'集計を見る'!$B$5,""),"")))))</f>
        <v/>
      </c>
      <c r="F155" s="7">
        <f>IF($E155="","",IF($C155="時間単位",0,$E155))</f>
        <v/>
      </c>
      <c r="G155" s="45" t="n"/>
    </row>
    <row r="156" hidden="1" ht="22" customHeight="1">
      <c r="A156" s="44" t="n"/>
      <c r="B156" s="45" t="n"/>
      <c r="C156" s="46" t="n"/>
      <c r="D156" s="47" t="n"/>
      <c r="E156" s="6">
        <f>IF($A156="","",IF($C156="全日",1,IF($C156="午前半休",0.5,IF($C156="午後半休",0.5,IF($C156="時間単位",IF('集計を見る'!$B$5&gt;0,$D156/'集計を見る'!$B$5,""),"")))))</f>
        <v/>
      </c>
      <c r="F156" s="6">
        <f>IF($E156="","",IF($C156="時間単位",0,$E156))</f>
        <v/>
      </c>
      <c r="G156" s="45" t="n"/>
    </row>
    <row r="157" hidden="1" ht="22" customHeight="1">
      <c r="A157" s="44" t="n"/>
      <c r="B157" s="45" t="n"/>
      <c r="C157" s="46" t="n"/>
      <c r="D157" s="47" t="n"/>
      <c r="E157" s="7">
        <f>IF($A157="","",IF($C157="全日",1,IF($C157="午前半休",0.5,IF($C157="午後半休",0.5,IF($C157="時間単位",IF('集計を見る'!$B$5&gt;0,$D157/'集計を見る'!$B$5,""),"")))))</f>
        <v/>
      </c>
      <c r="F157" s="7">
        <f>IF($E157="","",IF($C157="時間単位",0,$E157))</f>
        <v/>
      </c>
      <c r="G157" s="45" t="n"/>
    </row>
    <row r="158" hidden="1" ht="22" customHeight="1">
      <c r="A158" s="44" t="n"/>
      <c r="B158" s="45" t="n"/>
      <c r="C158" s="46" t="n"/>
      <c r="D158" s="47" t="n"/>
      <c r="E158" s="6">
        <f>IF($A158="","",IF($C158="全日",1,IF($C158="午前半休",0.5,IF($C158="午後半休",0.5,IF($C158="時間単位",IF('集計を見る'!$B$5&gt;0,$D158/'集計を見る'!$B$5,""),"")))))</f>
        <v/>
      </c>
      <c r="F158" s="6">
        <f>IF($E158="","",IF($C158="時間単位",0,$E158))</f>
        <v/>
      </c>
      <c r="G158" s="45" t="n"/>
    </row>
    <row r="159" hidden="1" ht="22" customHeight="1">
      <c r="A159" s="44" t="n"/>
      <c r="B159" s="45" t="n"/>
      <c r="C159" s="46" t="n"/>
      <c r="D159" s="47" t="n"/>
      <c r="E159" s="7">
        <f>IF($A159="","",IF($C159="全日",1,IF($C159="午前半休",0.5,IF($C159="午後半休",0.5,IF($C159="時間単位",IF('集計を見る'!$B$5&gt;0,$D159/'集計を見る'!$B$5,""),"")))))</f>
        <v/>
      </c>
      <c r="F159" s="7">
        <f>IF($E159="","",IF($C159="時間単位",0,$E159))</f>
        <v/>
      </c>
      <c r="G159" s="45" t="n"/>
    </row>
    <row r="160" hidden="1" ht="22" customHeight="1">
      <c r="A160" s="44" t="n"/>
      <c r="B160" s="45" t="n"/>
      <c r="C160" s="46" t="n"/>
      <c r="D160" s="47" t="n"/>
      <c r="E160" s="6">
        <f>IF($A160="","",IF($C160="全日",1,IF($C160="午前半休",0.5,IF($C160="午後半休",0.5,IF($C160="時間単位",IF('集計を見る'!$B$5&gt;0,$D160/'集計を見る'!$B$5,""),"")))))</f>
        <v/>
      </c>
      <c r="F160" s="6">
        <f>IF($E160="","",IF($C160="時間単位",0,$E160))</f>
        <v/>
      </c>
      <c r="G160" s="45" t="n"/>
    </row>
    <row r="161" hidden="1" ht="22" customHeight="1">
      <c r="A161" s="44" t="n"/>
      <c r="B161" s="45" t="n"/>
      <c r="C161" s="46" t="n"/>
      <c r="D161" s="47" t="n"/>
      <c r="E161" s="7">
        <f>IF($A161="","",IF($C161="全日",1,IF($C161="午前半休",0.5,IF($C161="午後半休",0.5,IF($C161="時間単位",IF('集計を見る'!$B$5&gt;0,$D161/'集計を見る'!$B$5,""),"")))))</f>
        <v/>
      </c>
      <c r="F161" s="7">
        <f>IF($E161="","",IF($C161="時間単位",0,$E161))</f>
        <v/>
      </c>
      <c r="G161" s="45" t="n"/>
    </row>
    <row r="162" hidden="1" ht="22" customHeight="1">
      <c r="A162" s="44" t="n"/>
      <c r="B162" s="45" t="n"/>
      <c r="C162" s="46" t="n"/>
      <c r="D162" s="47" t="n"/>
      <c r="E162" s="6">
        <f>IF($A162="","",IF($C162="全日",1,IF($C162="午前半休",0.5,IF($C162="午後半休",0.5,IF($C162="時間単位",IF('集計を見る'!$B$5&gt;0,$D162/'集計を見る'!$B$5,""),"")))))</f>
        <v/>
      </c>
      <c r="F162" s="6">
        <f>IF($E162="","",IF($C162="時間単位",0,$E162))</f>
        <v/>
      </c>
      <c r="G162" s="45" t="n"/>
    </row>
    <row r="163" hidden="1" ht="22" customHeight="1">
      <c r="A163" s="44" t="n"/>
      <c r="B163" s="45" t="n"/>
      <c r="C163" s="46" t="n"/>
      <c r="D163" s="47" t="n"/>
      <c r="E163" s="7">
        <f>IF($A163="","",IF($C163="全日",1,IF($C163="午前半休",0.5,IF($C163="午後半休",0.5,IF($C163="時間単位",IF('集計を見る'!$B$5&gt;0,$D163/'集計を見る'!$B$5,""),"")))))</f>
        <v/>
      </c>
      <c r="F163" s="7">
        <f>IF($E163="","",IF($C163="時間単位",0,$E163))</f>
        <v/>
      </c>
      <c r="G163" s="45" t="n"/>
    </row>
    <row r="164" hidden="1" ht="22" customHeight="1">
      <c r="A164" s="44" t="n"/>
      <c r="B164" s="45" t="n"/>
      <c r="C164" s="46" t="n"/>
      <c r="D164" s="47" t="n"/>
      <c r="E164" s="6">
        <f>IF($A164="","",IF($C164="全日",1,IF($C164="午前半休",0.5,IF($C164="午後半休",0.5,IF($C164="時間単位",IF('集計を見る'!$B$5&gt;0,$D164/'集計を見る'!$B$5,""),"")))))</f>
        <v/>
      </c>
      <c r="F164" s="6">
        <f>IF($E164="","",IF($C164="時間単位",0,$E164))</f>
        <v/>
      </c>
      <c r="G164" s="45" t="n"/>
    </row>
    <row r="165" hidden="1" ht="22" customHeight="1">
      <c r="A165" s="44" t="n"/>
      <c r="B165" s="45" t="n"/>
      <c r="C165" s="46" t="n"/>
      <c r="D165" s="47" t="n"/>
      <c r="E165" s="7">
        <f>IF($A165="","",IF($C165="全日",1,IF($C165="午前半休",0.5,IF($C165="午後半休",0.5,IF($C165="時間単位",IF('集計を見る'!$B$5&gt;0,$D165/'集計を見る'!$B$5,""),"")))))</f>
        <v/>
      </c>
      <c r="F165" s="7">
        <f>IF($E165="","",IF($C165="時間単位",0,$E165))</f>
        <v/>
      </c>
      <c r="G165" s="45" t="n"/>
    </row>
    <row r="166" hidden="1" ht="22" customHeight="1">
      <c r="A166" s="44" t="n"/>
      <c r="B166" s="45" t="n"/>
      <c r="C166" s="46" t="n"/>
      <c r="D166" s="47" t="n"/>
      <c r="E166" s="6">
        <f>IF($A166="","",IF($C166="全日",1,IF($C166="午前半休",0.5,IF($C166="午後半休",0.5,IF($C166="時間単位",IF('集計を見る'!$B$5&gt;0,$D166/'集計を見る'!$B$5,""),"")))))</f>
        <v/>
      </c>
      <c r="F166" s="6">
        <f>IF($E166="","",IF($C166="時間単位",0,$E166))</f>
        <v/>
      </c>
      <c r="G166" s="45" t="n"/>
    </row>
    <row r="167" hidden="1" ht="22" customHeight="1">
      <c r="A167" s="44" t="n"/>
      <c r="B167" s="45" t="n"/>
      <c r="C167" s="46" t="n"/>
      <c r="D167" s="47" t="n"/>
      <c r="E167" s="7">
        <f>IF($A167="","",IF($C167="全日",1,IF($C167="午前半休",0.5,IF($C167="午後半休",0.5,IF($C167="時間単位",IF('集計を見る'!$B$5&gt;0,$D167/'集計を見る'!$B$5,""),"")))))</f>
        <v/>
      </c>
      <c r="F167" s="7">
        <f>IF($E167="","",IF($C167="時間単位",0,$E167))</f>
        <v/>
      </c>
      <c r="G167" s="45" t="n"/>
    </row>
    <row r="168" hidden="1" ht="22" customHeight="1">
      <c r="A168" s="44" t="n"/>
      <c r="B168" s="45" t="n"/>
      <c r="C168" s="46" t="n"/>
      <c r="D168" s="47" t="n"/>
      <c r="E168" s="6">
        <f>IF($A168="","",IF($C168="全日",1,IF($C168="午前半休",0.5,IF($C168="午後半休",0.5,IF($C168="時間単位",IF('集計を見る'!$B$5&gt;0,$D168/'集計を見る'!$B$5,""),"")))))</f>
        <v/>
      </c>
      <c r="F168" s="6">
        <f>IF($E168="","",IF($C168="時間単位",0,$E168))</f>
        <v/>
      </c>
      <c r="G168" s="45" t="n"/>
    </row>
    <row r="169" hidden="1" ht="22" customHeight="1">
      <c r="A169" s="44" t="n"/>
      <c r="B169" s="45" t="n"/>
      <c r="C169" s="46" t="n"/>
      <c r="D169" s="47" t="n"/>
      <c r="E169" s="7">
        <f>IF($A169="","",IF($C169="全日",1,IF($C169="午前半休",0.5,IF($C169="午後半休",0.5,IF($C169="時間単位",IF('集計を見る'!$B$5&gt;0,$D169/'集計を見る'!$B$5,""),"")))))</f>
        <v/>
      </c>
      <c r="F169" s="7">
        <f>IF($E169="","",IF($C169="時間単位",0,$E169))</f>
        <v/>
      </c>
      <c r="G169" s="45" t="n"/>
    </row>
    <row r="170" hidden="1" ht="22" customHeight="1">
      <c r="A170" s="44" t="n"/>
      <c r="B170" s="45" t="n"/>
      <c r="C170" s="46" t="n"/>
      <c r="D170" s="47" t="n"/>
      <c r="E170" s="6">
        <f>IF($A170="","",IF($C170="全日",1,IF($C170="午前半休",0.5,IF($C170="午後半休",0.5,IF($C170="時間単位",IF('集計を見る'!$B$5&gt;0,$D170/'集計を見る'!$B$5,""),"")))))</f>
        <v/>
      </c>
      <c r="F170" s="6">
        <f>IF($E170="","",IF($C170="時間単位",0,$E170))</f>
        <v/>
      </c>
      <c r="G170" s="45" t="n"/>
    </row>
    <row r="171" hidden="1" ht="22" customHeight="1">
      <c r="A171" s="44" t="n"/>
      <c r="B171" s="45" t="n"/>
      <c r="C171" s="46" t="n"/>
      <c r="D171" s="47" t="n"/>
      <c r="E171" s="7">
        <f>IF($A171="","",IF($C171="全日",1,IF($C171="午前半休",0.5,IF($C171="午後半休",0.5,IF($C171="時間単位",IF('集計を見る'!$B$5&gt;0,$D171/'集計を見る'!$B$5,""),"")))))</f>
        <v/>
      </c>
      <c r="F171" s="7">
        <f>IF($E171="","",IF($C171="時間単位",0,$E171))</f>
        <v/>
      </c>
      <c r="G171" s="45" t="n"/>
    </row>
    <row r="172" hidden="1" ht="22" customHeight="1">
      <c r="A172" s="44" t="n"/>
      <c r="B172" s="45" t="n"/>
      <c r="C172" s="46" t="n"/>
      <c r="D172" s="47" t="n"/>
      <c r="E172" s="6">
        <f>IF($A172="","",IF($C172="全日",1,IF($C172="午前半休",0.5,IF($C172="午後半休",0.5,IF($C172="時間単位",IF('集計を見る'!$B$5&gt;0,$D172/'集計を見る'!$B$5,""),"")))))</f>
        <v/>
      </c>
      <c r="F172" s="6">
        <f>IF($E172="","",IF($C172="時間単位",0,$E172))</f>
        <v/>
      </c>
      <c r="G172" s="45" t="n"/>
    </row>
    <row r="173" hidden="1" ht="22" customHeight="1">
      <c r="A173" s="44" t="n"/>
      <c r="B173" s="45" t="n"/>
      <c r="C173" s="46" t="n"/>
      <c r="D173" s="47" t="n"/>
      <c r="E173" s="7">
        <f>IF($A173="","",IF($C173="全日",1,IF($C173="午前半休",0.5,IF($C173="午後半休",0.5,IF($C173="時間単位",IF('集計を見る'!$B$5&gt;0,$D173/'集計を見る'!$B$5,""),"")))))</f>
        <v/>
      </c>
      <c r="F173" s="7">
        <f>IF($E173="","",IF($C173="時間単位",0,$E173))</f>
        <v/>
      </c>
      <c r="G173" s="45" t="n"/>
    </row>
    <row r="174" hidden="1" ht="22" customHeight="1">
      <c r="A174" s="44" t="n"/>
      <c r="B174" s="45" t="n"/>
      <c r="C174" s="46" t="n"/>
      <c r="D174" s="47" t="n"/>
      <c r="E174" s="6">
        <f>IF($A174="","",IF($C174="全日",1,IF($C174="午前半休",0.5,IF($C174="午後半休",0.5,IF($C174="時間単位",IF('集計を見る'!$B$5&gt;0,$D174/'集計を見る'!$B$5,""),"")))))</f>
        <v/>
      </c>
      <c r="F174" s="6">
        <f>IF($E174="","",IF($C174="時間単位",0,$E174))</f>
        <v/>
      </c>
      <c r="G174" s="45" t="n"/>
    </row>
    <row r="175" hidden="1" ht="22" customHeight="1">
      <c r="A175" s="44" t="n"/>
      <c r="B175" s="45" t="n"/>
      <c r="C175" s="46" t="n"/>
      <c r="D175" s="47" t="n"/>
      <c r="E175" s="7">
        <f>IF($A175="","",IF($C175="全日",1,IF($C175="午前半休",0.5,IF($C175="午後半休",0.5,IF($C175="時間単位",IF('集計を見る'!$B$5&gt;0,$D175/'集計を見る'!$B$5,""),"")))))</f>
        <v/>
      </c>
      <c r="F175" s="7">
        <f>IF($E175="","",IF($C175="時間単位",0,$E175))</f>
        <v/>
      </c>
      <c r="G175" s="45" t="n"/>
    </row>
    <row r="176" hidden="1" ht="22" customHeight="1">
      <c r="A176" s="44" t="n"/>
      <c r="B176" s="45" t="n"/>
      <c r="C176" s="46" t="n"/>
      <c r="D176" s="47" t="n"/>
      <c r="E176" s="6">
        <f>IF($A176="","",IF($C176="全日",1,IF($C176="午前半休",0.5,IF($C176="午後半休",0.5,IF($C176="時間単位",IF('集計を見る'!$B$5&gt;0,$D176/'集計を見る'!$B$5,""),"")))))</f>
        <v/>
      </c>
      <c r="F176" s="6">
        <f>IF($E176="","",IF($C176="時間単位",0,$E176))</f>
        <v/>
      </c>
      <c r="G176" s="45" t="n"/>
    </row>
    <row r="177" hidden="1" ht="22" customHeight="1">
      <c r="A177" s="44" t="n"/>
      <c r="B177" s="45" t="n"/>
      <c r="C177" s="46" t="n"/>
      <c r="D177" s="47" t="n"/>
      <c r="E177" s="7">
        <f>IF($A177="","",IF($C177="全日",1,IF($C177="午前半休",0.5,IF($C177="午後半休",0.5,IF($C177="時間単位",IF('集計を見る'!$B$5&gt;0,$D177/'集計を見る'!$B$5,""),"")))))</f>
        <v/>
      </c>
      <c r="F177" s="7">
        <f>IF($E177="","",IF($C177="時間単位",0,$E177))</f>
        <v/>
      </c>
      <c r="G177" s="45" t="n"/>
    </row>
    <row r="178" hidden="1" ht="22" customHeight="1">
      <c r="A178" s="44" t="n"/>
      <c r="B178" s="45" t="n"/>
      <c r="C178" s="46" t="n"/>
      <c r="D178" s="47" t="n"/>
      <c r="E178" s="6">
        <f>IF($A178="","",IF($C178="全日",1,IF($C178="午前半休",0.5,IF($C178="午後半休",0.5,IF($C178="時間単位",IF('集計を見る'!$B$5&gt;0,$D178/'集計を見る'!$B$5,""),"")))))</f>
        <v/>
      </c>
      <c r="F178" s="6">
        <f>IF($E178="","",IF($C178="時間単位",0,$E178))</f>
        <v/>
      </c>
      <c r="G178" s="45" t="n"/>
    </row>
    <row r="179" hidden="1" ht="22" customHeight="1">
      <c r="A179" s="44" t="n"/>
      <c r="B179" s="45" t="n"/>
      <c r="C179" s="46" t="n"/>
      <c r="D179" s="47" t="n"/>
      <c r="E179" s="7">
        <f>IF($A179="","",IF($C179="全日",1,IF($C179="午前半休",0.5,IF($C179="午後半休",0.5,IF($C179="時間単位",IF('集計を見る'!$B$5&gt;0,$D179/'集計を見る'!$B$5,""),"")))))</f>
        <v/>
      </c>
      <c r="F179" s="7">
        <f>IF($E179="","",IF($C179="時間単位",0,$E179))</f>
        <v/>
      </c>
      <c r="G179" s="45" t="n"/>
    </row>
    <row r="180" hidden="1" ht="22" customHeight="1">
      <c r="A180" s="44" t="n"/>
      <c r="B180" s="45" t="n"/>
      <c r="C180" s="46" t="n"/>
      <c r="D180" s="47" t="n"/>
      <c r="E180" s="6">
        <f>IF($A180="","",IF($C180="全日",1,IF($C180="午前半休",0.5,IF($C180="午後半休",0.5,IF($C180="時間単位",IF('集計を見る'!$B$5&gt;0,$D180/'集計を見る'!$B$5,""),"")))))</f>
        <v/>
      </c>
      <c r="F180" s="6">
        <f>IF($E180="","",IF($C180="時間単位",0,$E180))</f>
        <v/>
      </c>
      <c r="G180" s="45" t="n"/>
    </row>
    <row r="181" hidden="1" ht="22" customHeight="1">
      <c r="A181" s="44" t="n"/>
      <c r="B181" s="45" t="n"/>
      <c r="C181" s="46" t="n"/>
      <c r="D181" s="47" t="n"/>
      <c r="E181" s="7">
        <f>IF($A181="","",IF($C181="全日",1,IF($C181="午前半休",0.5,IF($C181="午後半休",0.5,IF($C181="時間単位",IF('集計を見る'!$B$5&gt;0,$D181/'集計を見る'!$B$5,""),"")))))</f>
        <v/>
      </c>
      <c r="F181" s="7">
        <f>IF($E181="","",IF($C181="時間単位",0,$E181))</f>
        <v/>
      </c>
      <c r="G181" s="45" t="n"/>
    </row>
    <row r="182" hidden="1" ht="22" customHeight="1">
      <c r="A182" s="44" t="n"/>
      <c r="B182" s="45" t="n"/>
      <c r="C182" s="46" t="n"/>
      <c r="D182" s="47" t="n"/>
      <c r="E182" s="6">
        <f>IF($A182="","",IF($C182="全日",1,IF($C182="午前半休",0.5,IF($C182="午後半休",0.5,IF($C182="時間単位",IF('集計を見る'!$B$5&gt;0,$D182/'集計を見る'!$B$5,""),"")))))</f>
        <v/>
      </c>
      <c r="F182" s="6">
        <f>IF($E182="","",IF($C182="時間単位",0,$E182))</f>
        <v/>
      </c>
      <c r="G182" s="45" t="n"/>
    </row>
    <row r="183" hidden="1" ht="22" customHeight="1">
      <c r="A183" s="44" t="n"/>
      <c r="B183" s="45" t="n"/>
      <c r="C183" s="46" t="n"/>
      <c r="D183" s="47" t="n"/>
      <c r="E183" s="7">
        <f>IF($A183="","",IF($C183="全日",1,IF($C183="午前半休",0.5,IF($C183="午後半休",0.5,IF($C183="時間単位",IF('集計を見る'!$B$5&gt;0,$D183/'集計を見る'!$B$5,""),"")))))</f>
        <v/>
      </c>
      <c r="F183" s="7">
        <f>IF($E183="","",IF($C183="時間単位",0,$E183))</f>
        <v/>
      </c>
      <c r="G183" s="45" t="n"/>
    </row>
    <row r="184" hidden="1" ht="22" customHeight="1">
      <c r="A184" s="44" t="n"/>
      <c r="B184" s="45" t="n"/>
      <c r="C184" s="46" t="n"/>
      <c r="D184" s="47" t="n"/>
      <c r="E184" s="6">
        <f>IF($A184="","",IF($C184="全日",1,IF($C184="午前半休",0.5,IF($C184="午後半休",0.5,IF($C184="時間単位",IF('集計を見る'!$B$5&gt;0,$D184/'集計を見る'!$B$5,""),"")))))</f>
        <v/>
      </c>
      <c r="F184" s="6">
        <f>IF($E184="","",IF($C184="時間単位",0,$E184))</f>
        <v/>
      </c>
      <c r="G184" s="45" t="n"/>
    </row>
    <row r="185" hidden="1" ht="22" customHeight="1">
      <c r="A185" s="44" t="n"/>
      <c r="B185" s="45" t="n"/>
      <c r="C185" s="46" t="n"/>
      <c r="D185" s="47" t="n"/>
      <c r="E185" s="7">
        <f>IF($A185="","",IF($C185="全日",1,IF($C185="午前半休",0.5,IF($C185="午後半休",0.5,IF($C185="時間単位",IF('集計を見る'!$B$5&gt;0,$D185/'集計を見る'!$B$5,""),"")))))</f>
        <v/>
      </c>
      <c r="F185" s="7">
        <f>IF($E185="","",IF($C185="時間単位",0,$E185))</f>
        <v/>
      </c>
      <c r="G185" s="45" t="n"/>
    </row>
    <row r="186" hidden="1" ht="22" customHeight="1">
      <c r="A186" s="44" t="n"/>
      <c r="B186" s="45" t="n"/>
      <c r="C186" s="46" t="n"/>
      <c r="D186" s="47" t="n"/>
      <c r="E186" s="6">
        <f>IF($A186="","",IF($C186="全日",1,IF($C186="午前半休",0.5,IF($C186="午後半休",0.5,IF($C186="時間単位",IF('集計を見る'!$B$5&gt;0,$D186/'集計を見る'!$B$5,""),"")))))</f>
        <v/>
      </c>
      <c r="F186" s="6">
        <f>IF($E186="","",IF($C186="時間単位",0,$E186))</f>
        <v/>
      </c>
      <c r="G186" s="45" t="n"/>
    </row>
    <row r="187" hidden="1" ht="22" customHeight="1">
      <c r="A187" s="44" t="n"/>
      <c r="B187" s="45" t="n"/>
      <c r="C187" s="46" t="n"/>
      <c r="D187" s="47" t="n"/>
      <c r="E187" s="7">
        <f>IF($A187="","",IF($C187="全日",1,IF($C187="午前半休",0.5,IF($C187="午後半休",0.5,IF($C187="時間単位",IF('集計を見る'!$B$5&gt;0,$D187/'集計を見る'!$B$5,""),"")))))</f>
        <v/>
      </c>
      <c r="F187" s="7">
        <f>IF($E187="","",IF($C187="時間単位",0,$E187))</f>
        <v/>
      </c>
      <c r="G187" s="45" t="n"/>
    </row>
    <row r="188" hidden="1" ht="22" customHeight="1">
      <c r="A188" s="44" t="n"/>
      <c r="B188" s="45" t="n"/>
      <c r="C188" s="46" t="n"/>
      <c r="D188" s="47" t="n"/>
      <c r="E188" s="6">
        <f>IF($A188="","",IF($C188="全日",1,IF($C188="午前半休",0.5,IF($C188="午後半休",0.5,IF($C188="時間単位",IF('集計を見る'!$B$5&gt;0,$D188/'集計を見る'!$B$5,""),"")))))</f>
        <v/>
      </c>
      <c r="F188" s="6">
        <f>IF($E188="","",IF($C188="時間単位",0,$E188))</f>
        <v/>
      </c>
      <c r="G188" s="45" t="n"/>
    </row>
    <row r="189" hidden="1" ht="22" customHeight="1">
      <c r="A189" s="44" t="n"/>
      <c r="B189" s="45" t="n"/>
      <c r="C189" s="46" t="n"/>
      <c r="D189" s="47" t="n"/>
      <c r="E189" s="7">
        <f>IF($A189="","",IF($C189="全日",1,IF($C189="午前半休",0.5,IF($C189="午後半休",0.5,IF($C189="時間単位",IF('集計を見る'!$B$5&gt;0,$D189/'集計を見る'!$B$5,""),"")))))</f>
        <v/>
      </c>
      <c r="F189" s="7">
        <f>IF($E189="","",IF($C189="時間単位",0,$E189))</f>
        <v/>
      </c>
      <c r="G189" s="45" t="n"/>
    </row>
    <row r="190" hidden="1" ht="22" customHeight="1">
      <c r="A190" s="44" t="n"/>
      <c r="B190" s="45" t="n"/>
      <c r="C190" s="46" t="n"/>
      <c r="D190" s="47" t="n"/>
      <c r="E190" s="6">
        <f>IF($A190="","",IF($C190="全日",1,IF($C190="午前半休",0.5,IF($C190="午後半休",0.5,IF($C190="時間単位",IF('集計を見る'!$B$5&gt;0,$D190/'集計を見る'!$B$5,""),"")))))</f>
        <v/>
      </c>
      <c r="F190" s="6">
        <f>IF($E190="","",IF($C190="時間単位",0,$E190))</f>
        <v/>
      </c>
      <c r="G190" s="45" t="n"/>
    </row>
    <row r="191" hidden="1" ht="22" customHeight="1">
      <c r="A191" s="44" t="n"/>
      <c r="B191" s="45" t="n"/>
      <c r="C191" s="46" t="n"/>
      <c r="D191" s="47" t="n"/>
      <c r="E191" s="7">
        <f>IF($A191="","",IF($C191="全日",1,IF($C191="午前半休",0.5,IF($C191="午後半休",0.5,IF($C191="時間単位",IF('集計を見る'!$B$5&gt;0,$D191/'集計を見る'!$B$5,""),"")))))</f>
        <v/>
      </c>
      <c r="F191" s="7">
        <f>IF($E191="","",IF($C191="時間単位",0,$E191))</f>
        <v/>
      </c>
      <c r="G191" s="45" t="n"/>
    </row>
    <row r="192" hidden="1" ht="22" customHeight="1">
      <c r="A192" s="44" t="n"/>
      <c r="B192" s="45" t="n"/>
      <c r="C192" s="46" t="n"/>
      <c r="D192" s="47" t="n"/>
      <c r="E192" s="6">
        <f>IF($A192="","",IF($C192="全日",1,IF($C192="午前半休",0.5,IF($C192="午後半休",0.5,IF($C192="時間単位",IF('集計を見る'!$B$5&gt;0,$D192/'集計を見る'!$B$5,""),"")))))</f>
        <v/>
      </c>
      <c r="F192" s="6">
        <f>IF($E192="","",IF($C192="時間単位",0,$E192))</f>
        <v/>
      </c>
      <c r="G192" s="45" t="n"/>
    </row>
    <row r="193" hidden="1" ht="22" customHeight="1">
      <c r="A193" s="44" t="n"/>
      <c r="B193" s="45" t="n"/>
      <c r="C193" s="46" t="n"/>
      <c r="D193" s="47" t="n"/>
      <c r="E193" s="7">
        <f>IF($A193="","",IF($C193="全日",1,IF($C193="午前半休",0.5,IF($C193="午後半休",0.5,IF($C193="時間単位",IF('集計を見る'!$B$5&gt;0,$D193/'集計を見る'!$B$5,""),"")))))</f>
        <v/>
      </c>
      <c r="F193" s="7">
        <f>IF($E193="","",IF($C193="時間単位",0,$E193))</f>
        <v/>
      </c>
      <c r="G193" s="45" t="n"/>
    </row>
    <row r="194" hidden="1" ht="22" customHeight="1">
      <c r="A194" s="44" t="n"/>
      <c r="B194" s="45" t="n"/>
      <c r="C194" s="46" t="n"/>
      <c r="D194" s="47" t="n"/>
      <c r="E194" s="6">
        <f>IF($A194="","",IF($C194="全日",1,IF($C194="午前半休",0.5,IF($C194="午後半休",0.5,IF($C194="時間単位",IF('集計を見る'!$B$5&gt;0,$D194/'集計を見る'!$B$5,""),"")))))</f>
        <v/>
      </c>
      <c r="F194" s="6">
        <f>IF($E194="","",IF($C194="時間単位",0,$E194))</f>
        <v/>
      </c>
      <c r="G194" s="45" t="n"/>
    </row>
    <row r="195" hidden="1" ht="22" customHeight="1">
      <c r="A195" s="44" t="n"/>
      <c r="B195" s="45" t="n"/>
      <c r="C195" s="46" t="n"/>
      <c r="D195" s="47" t="n"/>
      <c r="E195" s="7">
        <f>IF($A195="","",IF($C195="全日",1,IF($C195="午前半休",0.5,IF($C195="午後半休",0.5,IF($C195="時間単位",IF('集計を見る'!$B$5&gt;0,$D195/'集計を見る'!$B$5,""),"")))))</f>
        <v/>
      </c>
      <c r="F195" s="7">
        <f>IF($E195="","",IF($C195="時間単位",0,$E195))</f>
        <v/>
      </c>
      <c r="G195" s="45" t="n"/>
    </row>
    <row r="196" hidden="1" ht="22" customHeight="1">
      <c r="A196" s="44" t="n"/>
      <c r="B196" s="45" t="n"/>
      <c r="C196" s="46" t="n"/>
      <c r="D196" s="47" t="n"/>
      <c r="E196" s="6">
        <f>IF($A196="","",IF($C196="全日",1,IF($C196="午前半休",0.5,IF($C196="午後半休",0.5,IF($C196="時間単位",IF('集計を見る'!$B$5&gt;0,$D196/'集計を見る'!$B$5,""),"")))))</f>
        <v/>
      </c>
      <c r="F196" s="6">
        <f>IF($E196="","",IF($C196="時間単位",0,$E196))</f>
        <v/>
      </c>
      <c r="G196" s="45" t="n"/>
    </row>
    <row r="197" hidden="1" ht="22" customHeight="1">
      <c r="A197" s="44" t="n"/>
      <c r="B197" s="45" t="n"/>
      <c r="C197" s="46" t="n"/>
      <c r="D197" s="47" t="n"/>
      <c r="E197" s="7">
        <f>IF($A197="","",IF($C197="全日",1,IF($C197="午前半休",0.5,IF($C197="午後半休",0.5,IF($C197="時間単位",IF('集計を見る'!$B$5&gt;0,$D197/'集計を見る'!$B$5,""),"")))))</f>
        <v/>
      </c>
      <c r="F197" s="7">
        <f>IF($E197="","",IF($C197="時間単位",0,$E197))</f>
        <v/>
      </c>
      <c r="G197" s="45" t="n"/>
    </row>
    <row r="198" hidden="1" ht="22" customHeight="1">
      <c r="A198" s="44" t="n"/>
      <c r="B198" s="45" t="n"/>
      <c r="C198" s="46" t="n"/>
      <c r="D198" s="47" t="n"/>
      <c r="E198" s="6">
        <f>IF($A198="","",IF($C198="全日",1,IF($C198="午前半休",0.5,IF($C198="午後半休",0.5,IF($C198="時間単位",IF('集計を見る'!$B$5&gt;0,$D198/'集計を見る'!$B$5,""),"")))))</f>
        <v/>
      </c>
      <c r="F198" s="6">
        <f>IF($E198="","",IF($C198="時間単位",0,$E198))</f>
        <v/>
      </c>
      <c r="G198" s="45" t="n"/>
    </row>
    <row r="199" hidden="1" ht="22" customHeight="1">
      <c r="A199" s="44" t="n"/>
      <c r="B199" s="45" t="n"/>
      <c r="C199" s="46" t="n"/>
      <c r="D199" s="47" t="n"/>
      <c r="E199" s="7">
        <f>IF($A199="","",IF($C199="全日",1,IF($C199="午前半休",0.5,IF($C199="午後半休",0.5,IF($C199="時間単位",IF('集計を見る'!$B$5&gt;0,$D199/'集計を見る'!$B$5,""),"")))))</f>
        <v/>
      </c>
      <c r="F199" s="7">
        <f>IF($E199="","",IF($C199="時間単位",0,$E199))</f>
        <v/>
      </c>
      <c r="G199" s="45" t="n"/>
    </row>
    <row r="200" hidden="1" ht="22" customHeight="1">
      <c r="A200" s="44" t="n"/>
      <c r="B200" s="45" t="n"/>
      <c r="C200" s="46" t="n"/>
      <c r="D200" s="47" t="n"/>
      <c r="E200" s="6">
        <f>IF($A200="","",IF($C200="全日",1,IF($C200="午前半休",0.5,IF($C200="午後半休",0.5,IF($C200="時間単位",IF('集計を見る'!$B$5&gt;0,$D200/'集計を見る'!$B$5,""),"")))))</f>
        <v/>
      </c>
      <c r="F200" s="6">
        <f>IF($E200="","",IF($C200="時間単位",0,$E200))</f>
        <v/>
      </c>
      <c r="G200" s="45" t="n"/>
    </row>
    <row r="201" hidden="1" ht="22" customHeight="1">
      <c r="A201" s="44" t="n"/>
      <c r="B201" s="45" t="n"/>
      <c r="C201" s="46" t="n"/>
      <c r="D201" s="47" t="n"/>
      <c r="E201" s="7">
        <f>IF($A201="","",IF($C201="全日",1,IF($C201="午前半休",0.5,IF($C201="午後半休",0.5,IF($C201="時間単位",IF('集計を見る'!$B$5&gt;0,$D201/'集計を見る'!$B$5,""),"")))))</f>
        <v/>
      </c>
      <c r="F201" s="7">
        <f>IF($E201="","",IF($C201="時間単位",0,$E201))</f>
        <v/>
      </c>
      <c r="G201" s="45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G201"/>
  <dataValidations count="2">
    <dataValidation sqref="C2:C201" showDropDown="0" showInputMessage="0" showErrorMessage="0" allowBlank="1" type="list">
      <formula1>"全日,午前半休,午後半休,時間単位"</formula1>
    </dataValidation>
    <dataValidation sqref="G2:G201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M52"/>
  <sheetViews>
    <sheetView showGridLines="0" tabSelected="0" workbookViewId="0">
      <selection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10" customWidth="1" min="4" max="4"/>
    <col width="13" customWidth="1" min="5" max="5"/>
    <col width="11" customWidth="1" min="6" max="6"/>
    <col width="11" customWidth="1" min="7" max="7"/>
    <col width="10" customWidth="1" min="8" max="8"/>
    <col width="10" customWidth="1" min="9" max="9"/>
    <col width="12" customWidth="1" min="10" max="10"/>
    <col width="16" customWidth="1" min="11" max="11"/>
    <col width="12" customWidth="1" min="12" max="12"/>
    <col width="8" customWidth="1" min="13" max="13"/>
    <col width="3" customWidth="1" min="14" max="14"/>
  </cols>
  <sheetData>
    <row r="1" ht="34" customHeight="1">
      <c r="A1" s="8" t="inlineStr">
        <is>
          <t>有給休暇の管理表</t>
        </is>
      </c>
    </row>
    <row r="2" ht="22" customHeight="1">
      <c r="A2" s="10" t="inlineStr">
        <is>
          <t>黄色いセルを入れるだけで、付与日数・残日数・年5日の取得義務の状況まで自動で出ます。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</row>
    <row r="3">
      <c r="A3" s="9" t="n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</row>
    <row r="4" ht="26" customHeight="1">
      <c r="A4" s="11" t="inlineStr">
        <is>
          <t>① 会社の設定</t>
        </is>
      </c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</row>
    <row r="5" ht="22" customHeight="1">
      <c r="A5" s="12" t="inlineStr">
        <is>
          <t>1日の所定労働時間</t>
        </is>
      </c>
      <c r="B5" s="48" t="n">
        <v>8</v>
      </c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</row>
    <row r="6" ht="22" customHeight="1">
      <c r="A6" s="12" t="inlineStr">
        <is>
          <t>集計する日</t>
        </is>
      </c>
      <c r="B6" s="14">
        <f>TODAY()</f>
        <v/>
      </c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</row>
    <row r="7" ht="22" customHeight="1">
      <c r="A7" s="12" t="inlineStr">
        <is>
          <t>時間単位の年休の上限</t>
        </is>
      </c>
      <c r="B7" s="15">
        <f>$B$5*5</f>
        <v/>
      </c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</row>
    <row r="9" ht="26" customHeight="1">
      <c r="A9" s="11" t="inlineStr">
        <is>
          <t>② 全体のようす</t>
        </is>
      </c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</row>
    <row r="10" ht="22" customHeight="1">
      <c r="A10" s="12" t="inlineStr">
        <is>
          <t>対象の人数</t>
        </is>
      </c>
      <c r="B10" s="16">
        <f>COUNTA($A$21:$A$32)</f>
        <v/>
      </c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</row>
    <row r="11" ht="22" customHeight="1">
      <c r="A11" s="12" t="inlineStr">
        <is>
          <t>使える日数の合計</t>
        </is>
      </c>
      <c r="B11" s="17">
        <f>SUM($G$21:$G$32)</f>
        <v/>
      </c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</row>
    <row r="12" ht="22" customHeight="1">
      <c r="A12" s="12" t="inlineStr">
        <is>
          <t>取得日数の合計</t>
        </is>
      </c>
      <c r="B12" s="18">
        <f>SUM($H$21:$H$32)</f>
        <v/>
      </c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</row>
    <row r="13" ht="22" customHeight="1">
      <c r="A13" s="12" t="inlineStr">
        <is>
          <t>残日数の合計</t>
        </is>
      </c>
      <c r="B13" s="17">
        <f>SUM($I$21:$I$32)</f>
        <v/>
      </c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</row>
    <row r="14" ht="22" customHeight="1">
      <c r="A14" s="12" t="inlineStr">
        <is>
          <t>全体の取得率</t>
        </is>
      </c>
      <c r="B14" s="19">
        <f>IF($B$11=0,"",$B$12/$B$11)</f>
        <v/>
      </c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</row>
    <row r="15" ht="22" customHeight="1">
      <c r="A15" s="12" t="inlineStr">
        <is>
          <t>年5日が未達の人数</t>
        </is>
      </c>
      <c r="B15" s="20">
        <f>COUNTIF($K$21:$K$32,"あと*")</f>
        <v/>
      </c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</row>
    <row r="16" ht="22" customHeight="1">
      <c r="A16" s="12" t="inlineStr">
        <is>
          <t>取得記録の件数</t>
        </is>
      </c>
      <c r="B16" s="16">
        <f>COUNT('入力する'!$A$2:$A$201)</f>
        <v/>
      </c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</row>
    <row r="17" ht="22" customHeight="1">
      <c r="A17" s="12" t="inlineStr">
        <is>
          <t>時間単位の合計時間</t>
        </is>
      </c>
      <c r="B17" s="17">
        <f>SUMIF('入力する'!$C$2:$C$201,"時間単位",'入力する'!$D$2:$D$201)</f>
        <v/>
      </c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</row>
    <row r="19" ht="26" customHeight="1">
      <c r="A19" s="11" t="inlineStr">
        <is>
          <t>③ 社員ごとの管理簿（氏名・入社日・週の所定日数・繰越日数を入れてください）</t>
        </is>
      </c>
      <c r="I19" s="9" t="n"/>
      <c r="J19" s="9" t="n"/>
      <c r="K19" s="9" t="n"/>
      <c r="L19" s="9" t="n"/>
      <c r="M19" s="9" t="n"/>
    </row>
    <row r="20" ht="26" customHeight="1">
      <c r="A20" s="1" t="inlineStr">
        <is>
          <t>氏名</t>
        </is>
      </c>
      <c r="B20" s="1" t="inlineStr">
        <is>
          <t>入社日</t>
        </is>
      </c>
      <c r="C20" s="1" t="inlineStr">
        <is>
          <t>週の所定日数</t>
        </is>
      </c>
      <c r="D20" s="1" t="inlineStr">
        <is>
          <t>繰越日数</t>
        </is>
      </c>
      <c r="E20" s="1" t="inlineStr">
        <is>
          <t>今期の基準日</t>
        </is>
      </c>
      <c r="F20" s="1" t="inlineStr">
        <is>
          <t>付与日数</t>
        </is>
      </c>
      <c r="G20" s="1" t="inlineStr">
        <is>
          <t>使える日数</t>
        </is>
      </c>
      <c r="H20" s="1" t="inlineStr">
        <is>
          <t>取得日数</t>
        </is>
      </c>
      <c r="I20" s="1" t="inlineStr">
        <is>
          <t>残日数</t>
        </is>
      </c>
      <c r="J20" s="1" t="inlineStr">
        <is>
          <t>年5日の対象</t>
        </is>
      </c>
      <c r="K20" s="1" t="inlineStr">
        <is>
          <t>年5日の状況</t>
        </is>
      </c>
      <c r="L20" s="1" t="inlineStr">
        <is>
          <t>取得の期限</t>
        </is>
      </c>
      <c r="M20" s="1" t="inlineStr">
        <is>
          <t>多い順</t>
        </is>
      </c>
    </row>
    <row r="21" ht="22" customHeight="1">
      <c r="A21" s="49" t="n"/>
      <c r="B21" s="50" t="n"/>
      <c r="C21" s="51" t="n">
        <v>5</v>
      </c>
      <c r="D21" s="52" t="n"/>
      <c r="E21" s="25">
        <f>IF(OR($A21="",$B21=""),"",IF(TODAY()&lt;EDATE($B21,6),"",EDATE($B21,6+12*INT(DATEDIF(EDATE($B21,6),TODAY(),"M")/12))))</f>
        <v/>
      </c>
      <c r="F21" s="26">
        <f>IF($A21="","",IF($E21="",0,IF($C21*1=4,IF((DATEDIF($B21,$E21,"M")-6)/12=0,7,IF((DATEDIF($B21,$E21,"M")-6)/12=1,8,IF((DATEDIF($B21,$E21,"M")-6)/12=2,9,IF((DATEDIF($B21,$E21,"M")-6)/12=3,10,IF((DATEDIF($B21,$E21,"M")-6)/12=4,12,IF((DATEDIF($B21,$E21,"M")-6)/12=5,13,15)))))),IF($C21*1=3,IF((DATEDIF($B21,$E21,"M")-6)/12=0,5,IF((DATEDIF($B21,$E21,"M")-6)/12=1,6,IF((DATEDIF($B21,$E21,"M")-6)/12=2,6,IF((DATEDIF($B21,$E21,"M")-6)/12=3,8,IF((DATEDIF($B21,$E21,"M")-6)/12=4,9,IF((DATEDIF($B21,$E21,"M")-6)/12=5,10,11)))))),IF($C21*1=2,IF((DATEDIF($B21,$E21,"M")-6)/12=0,3,IF((DATEDIF($B21,$E21,"M")-6)/12=1,4,IF((DATEDIF($B21,$E21,"M")-6)/12=2,4,IF((DATEDIF($B21,$E21,"M")-6)/12=3,5,IF((DATEDIF($B21,$E21,"M")-6)/12=4,6,IF((DATEDIF($B21,$E21,"M")-6)/12=5,6,7)))))),IF($C21*1=1,IF((DATEDIF($B21,$E21,"M")-6)/12=0,1,IF((DATEDIF($B21,$E21,"M")-6)/12=1,2,IF((DATEDIF($B21,$E21,"M")-6)/12=2,2,IF((DATEDIF($B21,$E21,"M")-6)/12=3,2,IF((DATEDIF($B21,$E21,"M")-6)/12=4,3,IF((DATEDIF($B21,$E21,"M")-6)/12=5,3,3)))))),IF((DATEDIF($B21,$E21,"M")-6)/12=0,10,IF((DATEDIF($B21,$E21,"M")-6)/12=1,11,IF((DATEDIF($B21,$E21,"M")-6)/12=2,12,IF((DATEDIF($B21,$E21,"M")-6)/12=3,14,IF((DATEDIF($B21,$E21,"M")-6)/12=4,16,IF((DATEDIF($B21,$E21,"M")-6)/12=5,18,20))))))))))))</f>
        <v/>
      </c>
      <c r="G21" s="17">
        <f>IF($A21="","",$D21+$F21)</f>
        <v/>
      </c>
      <c r="H21" s="27">
        <f>IF($A21="","",IF($E21="",0,SUMIFS('入力する'!$E$2:$E$201,'入力する'!$B$2:$B$201,$A21,'入力する'!$A$2:$A$201,"&gt;="&amp;$E21,'入力する'!$A$2:$A$201,"&lt;"&amp;EDATE($E21,12))))</f>
        <v/>
      </c>
      <c r="I21" s="28">
        <f>IF($A21="","",$G21-$H21)</f>
        <v/>
      </c>
      <c r="J21" s="27">
        <f>IF($A21="","",IF($E21="",0,SUMIFS('入力する'!$F$2:$F$201,'入力する'!$B$2:$B$201,$A21,'入力する'!$A$2:$A$201,"&gt;="&amp;$E21,'入力する'!$A$2:$A$201,"&lt;"&amp;EDATE($E21,12))))</f>
        <v/>
      </c>
      <c r="K21" s="29">
        <f>IF($A21="","",IF($E21="","付与前",IF($F21&lt;10,"対象外",IF($J21&gt;=5,"達成","あと"&amp;TEXT(5-$J21,"0.0")&amp;"日"))))</f>
        <v/>
      </c>
      <c r="L21" s="25">
        <f>IF($A21="","",IF($E21="","",EDATE($E21,12)-1))</f>
        <v/>
      </c>
      <c r="M21" s="30">
        <f>IF($A21="","",IF($H21=0,"",RANK($H21,$H$21:$H$32)))</f>
        <v/>
      </c>
    </row>
    <row r="22" ht="22" customHeight="1">
      <c r="A22" s="49" t="n"/>
      <c r="B22" s="50" t="n"/>
      <c r="C22" s="51" t="n">
        <v>5</v>
      </c>
      <c r="D22" s="52" t="n"/>
      <c r="E22" s="14">
        <f>IF(OR($A22="",$B22=""),"",IF(TODAY()&lt;EDATE($B22,6),"",EDATE($B22,6+12*INT(DATEDIF(EDATE($B22,6),TODAY(),"M")/12))))</f>
        <v/>
      </c>
      <c r="F22" s="31">
        <f>IF($A22="","",IF($E22="",0,IF($C22*1=4,IF((DATEDIF($B22,$E22,"M")-6)/12=0,7,IF((DATEDIF($B22,$E22,"M")-6)/12=1,8,IF((DATEDIF($B22,$E22,"M")-6)/12=2,9,IF((DATEDIF($B22,$E22,"M")-6)/12=3,10,IF((DATEDIF($B22,$E22,"M")-6)/12=4,12,IF((DATEDIF($B22,$E22,"M")-6)/12=5,13,15)))))),IF($C22*1=3,IF((DATEDIF($B22,$E22,"M")-6)/12=0,5,IF((DATEDIF($B22,$E22,"M")-6)/12=1,6,IF((DATEDIF($B22,$E22,"M")-6)/12=2,6,IF((DATEDIF($B22,$E22,"M")-6)/12=3,8,IF((DATEDIF($B22,$E22,"M")-6)/12=4,9,IF((DATEDIF($B22,$E22,"M")-6)/12=5,10,11)))))),IF($C22*1=2,IF((DATEDIF($B22,$E22,"M")-6)/12=0,3,IF((DATEDIF($B22,$E22,"M")-6)/12=1,4,IF((DATEDIF($B22,$E22,"M")-6)/12=2,4,IF((DATEDIF($B22,$E22,"M")-6)/12=3,5,IF((DATEDIF($B22,$E22,"M")-6)/12=4,6,IF((DATEDIF($B22,$E22,"M")-6)/12=5,6,7)))))),IF($C22*1=1,IF((DATEDIF($B22,$E22,"M")-6)/12=0,1,IF((DATEDIF($B22,$E22,"M")-6)/12=1,2,IF((DATEDIF($B22,$E22,"M")-6)/12=2,2,IF((DATEDIF($B22,$E22,"M")-6)/12=3,2,IF((DATEDIF($B22,$E22,"M")-6)/12=4,3,IF((DATEDIF($B22,$E22,"M")-6)/12=5,3,3)))))),IF((DATEDIF($B22,$E22,"M")-6)/12=0,10,IF((DATEDIF($B22,$E22,"M")-6)/12=1,11,IF((DATEDIF($B22,$E22,"M")-6)/12=2,12,IF((DATEDIF($B22,$E22,"M")-6)/12=3,14,IF((DATEDIF($B22,$E22,"M")-6)/12=4,16,IF((DATEDIF($B22,$E22,"M")-6)/12=5,18,20))))))))))))</f>
        <v/>
      </c>
      <c r="G22" s="18">
        <f>IF($A22="","",$D22+$F22)</f>
        <v/>
      </c>
      <c r="H22" s="32">
        <f>IF($A22="","",IF($E22="",0,SUMIFS('入力する'!$E$2:$E$201,'入力する'!$B$2:$B$201,$A22,'入力する'!$A$2:$A$201,"&gt;="&amp;$E22,'入力する'!$A$2:$A$201,"&lt;"&amp;EDATE($E22,12))))</f>
        <v/>
      </c>
      <c r="I22" s="33">
        <f>IF($A22="","",$G22-$H22)</f>
        <v/>
      </c>
      <c r="J22" s="32">
        <f>IF($A22="","",IF($E22="",0,SUMIFS('入力する'!$F$2:$F$201,'入力する'!$B$2:$B$201,$A22,'入力する'!$A$2:$A$201,"&gt;="&amp;$E22,'入力する'!$A$2:$A$201,"&lt;"&amp;EDATE($E22,12))))</f>
        <v/>
      </c>
      <c r="K22" s="34">
        <f>IF($A22="","",IF($E22="","付与前",IF($F22&lt;10,"対象外",IF($J22&gt;=5,"達成","あと"&amp;TEXT(5-$J22,"0.0")&amp;"日"))))</f>
        <v/>
      </c>
      <c r="L22" s="14">
        <f>IF($A22="","",IF($E22="","",EDATE($E22,12)-1))</f>
        <v/>
      </c>
      <c r="M22" s="35">
        <f>IF($A22="","",IF($H22=0,"",RANK($H22,$H$21:$H$32)))</f>
        <v/>
      </c>
    </row>
    <row r="23" ht="22" customHeight="1">
      <c r="A23" s="49" t="n"/>
      <c r="B23" s="50" t="n"/>
      <c r="C23" s="51" t="n">
        <v>5</v>
      </c>
      <c r="D23" s="52" t="n"/>
      <c r="E23" s="25">
        <f>IF(OR($A23="",$B23=""),"",IF(TODAY()&lt;EDATE($B23,6),"",EDATE($B23,6+12*INT(DATEDIF(EDATE($B23,6),TODAY(),"M")/12))))</f>
        <v/>
      </c>
      <c r="F23" s="26">
        <f>IF($A23="","",IF($E23="",0,IF($C23*1=4,IF((DATEDIF($B23,$E23,"M")-6)/12=0,7,IF((DATEDIF($B23,$E23,"M")-6)/12=1,8,IF((DATEDIF($B23,$E23,"M")-6)/12=2,9,IF((DATEDIF($B23,$E23,"M")-6)/12=3,10,IF((DATEDIF($B23,$E23,"M")-6)/12=4,12,IF((DATEDIF($B23,$E23,"M")-6)/12=5,13,15)))))),IF($C23*1=3,IF((DATEDIF($B23,$E23,"M")-6)/12=0,5,IF((DATEDIF($B23,$E23,"M")-6)/12=1,6,IF((DATEDIF($B23,$E23,"M")-6)/12=2,6,IF((DATEDIF($B23,$E23,"M")-6)/12=3,8,IF((DATEDIF($B23,$E23,"M")-6)/12=4,9,IF((DATEDIF($B23,$E23,"M")-6)/12=5,10,11)))))),IF($C23*1=2,IF((DATEDIF($B23,$E23,"M")-6)/12=0,3,IF((DATEDIF($B23,$E23,"M")-6)/12=1,4,IF((DATEDIF($B23,$E23,"M")-6)/12=2,4,IF((DATEDIF($B23,$E23,"M")-6)/12=3,5,IF((DATEDIF($B23,$E23,"M")-6)/12=4,6,IF((DATEDIF($B23,$E23,"M")-6)/12=5,6,7)))))),IF($C23*1=1,IF((DATEDIF($B23,$E23,"M")-6)/12=0,1,IF((DATEDIF($B23,$E23,"M")-6)/12=1,2,IF((DATEDIF($B23,$E23,"M")-6)/12=2,2,IF((DATEDIF($B23,$E23,"M")-6)/12=3,2,IF((DATEDIF($B23,$E23,"M")-6)/12=4,3,IF((DATEDIF($B23,$E23,"M")-6)/12=5,3,3)))))),IF((DATEDIF($B23,$E23,"M")-6)/12=0,10,IF((DATEDIF($B23,$E23,"M")-6)/12=1,11,IF((DATEDIF($B23,$E23,"M")-6)/12=2,12,IF((DATEDIF($B23,$E23,"M")-6)/12=3,14,IF((DATEDIF($B23,$E23,"M")-6)/12=4,16,IF((DATEDIF($B23,$E23,"M")-6)/12=5,18,20))))))))))))</f>
        <v/>
      </c>
      <c r="G23" s="17">
        <f>IF($A23="","",$D23+$F23)</f>
        <v/>
      </c>
      <c r="H23" s="27">
        <f>IF($A23="","",IF($E23="",0,SUMIFS('入力する'!$E$2:$E$201,'入力する'!$B$2:$B$201,$A23,'入力する'!$A$2:$A$201,"&gt;="&amp;$E23,'入力する'!$A$2:$A$201,"&lt;"&amp;EDATE($E23,12))))</f>
        <v/>
      </c>
      <c r="I23" s="28">
        <f>IF($A23="","",$G23-$H23)</f>
        <v/>
      </c>
      <c r="J23" s="27">
        <f>IF($A23="","",IF($E23="",0,SUMIFS('入力する'!$F$2:$F$201,'入力する'!$B$2:$B$201,$A23,'入力する'!$A$2:$A$201,"&gt;="&amp;$E23,'入力する'!$A$2:$A$201,"&lt;"&amp;EDATE($E23,12))))</f>
        <v/>
      </c>
      <c r="K23" s="29">
        <f>IF($A23="","",IF($E23="","付与前",IF($F23&lt;10,"対象外",IF($J23&gt;=5,"達成","あと"&amp;TEXT(5-$J23,"0.0")&amp;"日"))))</f>
        <v/>
      </c>
      <c r="L23" s="25">
        <f>IF($A23="","",IF($E23="","",EDATE($E23,12)-1))</f>
        <v/>
      </c>
      <c r="M23" s="30">
        <f>IF($A23="","",IF($H23=0,"",RANK($H23,$H$21:$H$32)))</f>
        <v/>
      </c>
    </row>
    <row r="24" ht="22" customHeight="1">
      <c r="A24" s="49" t="n"/>
      <c r="B24" s="50" t="n"/>
      <c r="C24" s="51" t="n">
        <v>5</v>
      </c>
      <c r="D24" s="52" t="n"/>
      <c r="E24" s="14">
        <f>IF(OR($A24="",$B24=""),"",IF(TODAY()&lt;EDATE($B24,6),"",EDATE($B24,6+12*INT(DATEDIF(EDATE($B24,6),TODAY(),"M")/12))))</f>
        <v/>
      </c>
      <c r="F24" s="31">
        <f>IF($A24="","",IF($E24="",0,IF($C24*1=4,IF((DATEDIF($B24,$E24,"M")-6)/12=0,7,IF((DATEDIF($B24,$E24,"M")-6)/12=1,8,IF((DATEDIF($B24,$E24,"M")-6)/12=2,9,IF((DATEDIF($B24,$E24,"M")-6)/12=3,10,IF((DATEDIF($B24,$E24,"M")-6)/12=4,12,IF((DATEDIF($B24,$E24,"M")-6)/12=5,13,15)))))),IF($C24*1=3,IF((DATEDIF($B24,$E24,"M")-6)/12=0,5,IF((DATEDIF($B24,$E24,"M")-6)/12=1,6,IF((DATEDIF($B24,$E24,"M")-6)/12=2,6,IF((DATEDIF($B24,$E24,"M")-6)/12=3,8,IF((DATEDIF($B24,$E24,"M")-6)/12=4,9,IF((DATEDIF($B24,$E24,"M")-6)/12=5,10,11)))))),IF($C24*1=2,IF((DATEDIF($B24,$E24,"M")-6)/12=0,3,IF((DATEDIF($B24,$E24,"M")-6)/12=1,4,IF((DATEDIF($B24,$E24,"M")-6)/12=2,4,IF((DATEDIF($B24,$E24,"M")-6)/12=3,5,IF((DATEDIF($B24,$E24,"M")-6)/12=4,6,IF((DATEDIF($B24,$E24,"M")-6)/12=5,6,7)))))),IF($C24*1=1,IF((DATEDIF($B24,$E24,"M")-6)/12=0,1,IF((DATEDIF($B24,$E24,"M")-6)/12=1,2,IF((DATEDIF($B24,$E24,"M")-6)/12=2,2,IF((DATEDIF($B24,$E24,"M")-6)/12=3,2,IF((DATEDIF($B24,$E24,"M")-6)/12=4,3,IF((DATEDIF($B24,$E24,"M")-6)/12=5,3,3)))))),IF((DATEDIF($B24,$E24,"M")-6)/12=0,10,IF((DATEDIF($B24,$E24,"M")-6)/12=1,11,IF((DATEDIF($B24,$E24,"M")-6)/12=2,12,IF((DATEDIF($B24,$E24,"M")-6)/12=3,14,IF((DATEDIF($B24,$E24,"M")-6)/12=4,16,IF((DATEDIF($B24,$E24,"M")-6)/12=5,18,20))))))))))))</f>
        <v/>
      </c>
      <c r="G24" s="18">
        <f>IF($A24="","",$D24+$F24)</f>
        <v/>
      </c>
      <c r="H24" s="32">
        <f>IF($A24="","",IF($E24="",0,SUMIFS('入力する'!$E$2:$E$201,'入力する'!$B$2:$B$201,$A24,'入力する'!$A$2:$A$201,"&gt;="&amp;$E24,'入力する'!$A$2:$A$201,"&lt;"&amp;EDATE($E24,12))))</f>
        <v/>
      </c>
      <c r="I24" s="33">
        <f>IF($A24="","",$G24-$H24)</f>
        <v/>
      </c>
      <c r="J24" s="32">
        <f>IF($A24="","",IF($E24="",0,SUMIFS('入力する'!$F$2:$F$201,'入力する'!$B$2:$B$201,$A24,'入力する'!$A$2:$A$201,"&gt;="&amp;$E24,'入力する'!$A$2:$A$201,"&lt;"&amp;EDATE($E24,12))))</f>
        <v/>
      </c>
      <c r="K24" s="34">
        <f>IF($A24="","",IF($E24="","付与前",IF($F24&lt;10,"対象外",IF($J24&gt;=5,"達成","あと"&amp;TEXT(5-$J24,"0.0")&amp;"日"))))</f>
        <v/>
      </c>
      <c r="L24" s="14">
        <f>IF($A24="","",IF($E24="","",EDATE($E24,12)-1))</f>
        <v/>
      </c>
      <c r="M24" s="35">
        <f>IF($A24="","",IF($H24=0,"",RANK($H24,$H$21:$H$32)))</f>
        <v/>
      </c>
    </row>
    <row r="25" ht="22" customHeight="1">
      <c r="A25" s="49" t="n"/>
      <c r="B25" s="50" t="n"/>
      <c r="C25" s="51" t="n">
        <v>5</v>
      </c>
      <c r="D25" s="52" t="n"/>
      <c r="E25" s="25">
        <f>IF(OR($A25="",$B25=""),"",IF(TODAY()&lt;EDATE($B25,6),"",EDATE($B25,6+12*INT(DATEDIF(EDATE($B25,6),TODAY(),"M")/12))))</f>
        <v/>
      </c>
      <c r="F25" s="26">
        <f>IF($A25="","",IF($E25="",0,IF($C25*1=4,IF((DATEDIF($B25,$E25,"M")-6)/12=0,7,IF((DATEDIF($B25,$E25,"M")-6)/12=1,8,IF((DATEDIF($B25,$E25,"M")-6)/12=2,9,IF((DATEDIF($B25,$E25,"M")-6)/12=3,10,IF((DATEDIF($B25,$E25,"M")-6)/12=4,12,IF((DATEDIF($B25,$E25,"M")-6)/12=5,13,15)))))),IF($C25*1=3,IF((DATEDIF($B25,$E25,"M")-6)/12=0,5,IF((DATEDIF($B25,$E25,"M")-6)/12=1,6,IF((DATEDIF($B25,$E25,"M")-6)/12=2,6,IF((DATEDIF($B25,$E25,"M")-6)/12=3,8,IF((DATEDIF($B25,$E25,"M")-6)/12=4,9,IF((DATEDIF($B25,$E25,"M")-6)/12=5,10,11)))))),IF($C25*1=2,IF((DATEDIF($B25,$E25,"M")-6)/12=0,3,IF((DATEDIF($B25,$E25,"M")-6)/12=1,4,IF((DATEDIF($B25,$E25,"M")-6)/12=2,4,IF((DATEDIF($B25,$E25,"M")-6)/12=3,5,IF((DATEDIF($B25,$E25,"M")-6)/12=4,6,IF((DATEDIF($B25,$E25,"M")-6)/12=5,6,7)))))),IF($C25*1=1,IF((DATEDIF($B25,$E25,"M")-6)/12=0,1,IF((DATEDIF($B25,$E25,"M")-6)/12=1,2,IF((DATEDIF($B25,$E25,"M")-6)/12=2,2,IF((DATEDIF($B25,$E25,"M")-6)/12=3,2,IF((DATEDIF($B25,$E25,"M")-6)/12=4,3,IF((DATEDIF($B25,$E25,"M")-6)/12=5,3,3)))))),IF((DATEDIF($B25,$E25,"M")-6)/12=0,10,IF((DATEDIF($B25,$E25,"M")-6)/12=1,11,IF((DATEDIF($B25,$E25,"M")-6)/12=2,12,IF((DATEDIF($B25,$E25,"M")-6)/12=3,14,IF((DATEDIF($B25,$E25,"M")-6)/12=4,16,IF((DATEDIF($B25,$E25,"M")-6)/12=5,18,20))))))))))))</f>
        <v/>
      </c>
      <c r="G25" s="17">
        <f>IF($A25="","",$D25+$F25)</f>
        <v/>
      </c>
      <c r="H25" s="27">
        <f>IF($A25="","",IF($E25="",0,SUMIFS('入力する'!$E$2:$E$201,'入力する'!$B$2:$B$201,$A25,'入力する'!$A$2:$A$201,"&gt;="&amp;$E25,'入力する'!$A$2:$A$201,"&lt;"&amp;EDATE($E25,12))))</f>
        <v/>
      </c>
      <c r="I25" s="28">
        <f>IF($A25="","",$G25-$H25)</f>
        <v/>
      </c>
      <c r="J25" s="27">
        <f>IF($A25="","",IF($E25="",0,SUMIFS('入力する'!$F$2:$F$201,'入力する'!$B$2:$B$201,$A25,'入力する'!$A$2:$A$201,"&gt;="&amp;$E25,'入力する'!$A$2:$A$201,"&lt;"&amp;EDATE($E25,12))))</f>
        <v/>
      </c>
      <c r="K25" s="29">
        <f>IF($A25="","",IF($E25="","付与前",IF($F25&lt;10,"対象外",IF($J25&gt;=5,"達成","あと"&amp;TEXT(5-$J25,"0.0")&amp;"日"))))</f>
        <v/>
      </c>
      <c r="L25" s="25">
        <f>IF($A25="","",IF($E25="","",EDATE($E25,12)-1))</f>
        <v/>
      </c>
      <c r="M25" s="30">
        <f>IF($A25="","",IF($H25=0,"",RANK($H25,$H$21:$H$32)))</f>
        <v/>
      </c>
    </row>
    <row r="26" ht="22" customHeight="1">
      <c r="A26" s="49" t="n"/>
      <c r="B26" s="50" t="n"/>
      <c r="C26" s="51" t="n">
        <v>5</v>
      </c>
      <c r="D26" s="52" t="n"/>
      <c r="E26" s="14">
        <f>IF(OR($A26="",$B26=""),"",IF(TODAY()&lt;EDATE($B26,6),"",EDATE($B26,6+12*INT(DATEDIF(EDATE($B26,6),TODAY(),"M")/12))))</f>
        <v/>
      </c>
      <c r="F26" s="31">
        <f>IF($A26="","",IF($E26="",0,IF($C26*1=4,IF((DATEDIF($B26,$E26,"M")-6)/12=0,7,IF((DATEDIF($B26,$E26,"M")-6)/12=1,8,IF((DATEDIF($B26,$E26,"M")-6)/12=2,9,IF((DATEDIF($B26,$E26,"M")-6)/12=3,10,IF((DATEDIF($B26,$E26,"M")-6)/12=4,12,IF((DATEDIF($B26,$E26,"M")-6)/12=5,13,15)))))),IF($C26*1=3,IF((DATEDIF($B26,$E26,"M")-6)/12=0,5,IF((DATEDIF($B26,$E26,"M")-6)/12=1,6,IF((DATEDIF($B26,$E26,"M")-6)/12=2,6,IF((DATEDIF($B26,$E26,"M")-6)/12=3,8,IF((DATEDIF($B26,$E26,"M")-6)/12=4,9,IF((DATEDIF($B26,$E26,"M")-6)/12=5,10,11)))))),IF($C26*1=2,IF((DATEDIF($B26,$E26,"M")-6)/12=0,3,IF((DATEDIF($B26,$E26,"M")-6)/12=1,4,IF((DATEDIF($B26,$E26,"M")-6)/12=2,4,IF((DATEDIF($B26,$E26,"M")-6)/12=3,5,IF((DATEDIF($B26,$E26,"M")-6)/12=4,6,IF((DATEDIF($B26,$E26,"M")-6)/12=5,6,7)))))),IF($C26*1=1,IF((DATEDIF($B26,$E26,"M")-6)/12=0,1,IF((DATEDIF($B26,$E26,"M")-6)/12=1,2,IF((DATEDIF($B26,$E26,"M")-6)/12=2,2,IF((DATEDIF($B26,$E26,"M")-6)/12=3,2,IF((DATEDIF($B26,$E26,"M")-6)/12=4,3,IF((DATEDIF($B26,$E26,"M")-6)/12=5,3,3)))))),IF((DATEDIF($B26,$E26,"M")-6)/12=0,10,IF((DATEDIF($B26,$E26,"M")-6)/12=1,11,IF((DATEDIF($B26,$E26,"M")-6)/12=2,12,IF((DATEDIF($B26,$E26,"M")-6)/12=3,14,IF((DATEDIF($B26,$E26,"M")-6)/12=4,16,IF((DATEDIF($B26,$E26,"M")-6)/12=5,18,20))))))))))))</f>
        <v/>
      </c>
      <c r="G26" s="18">
        <f>IF($A26="","",$D26+$F26)</f>
        <v/>
      </c>
      <c r="H26" s="32">
        <f>IF($A26="","",IF($E26="",0,SUMIFS('入力する'!$E$2:$E$201,'入力する'!$B$2:$B$201,$A26,'入力する'!$A$2:$A$201,"&gt;="&amp;$E26,'入力する'!$A$2:$A$201,"&lt;"&amp;EDATE($E26,12))))</f>
        <v/>
      </c>
      <c r="I26" s="33">
        <f>IF($A26="","",$G26-$H26)</f>
        <v/>
      </c>
      <c r="J26" s="32">
        <f>IF($A26="","",IF($E26="",0,SUMIFS('入力する'!$F$2:$F$201,'入力する'!$B$2:$B$201,$A26,'入力する'!$A$2:$A$201,"&gt;="&amp;$E26,'入力する'!$A$2:$A$201,"&lt;"&amp;EDATE($E26,12))))</f>
        <v/>
      </c>
      <c r="K26" s="34">
        <f>IF($A26="","",IF($E26="","付与前",IF($F26&lt;10,"対象外",IF($J26&gt;=5,"達成","あと"&amp;TEXT(5-$J26,"0.0")&amp;"日"))))</f>
        <v/>
      </c>
      <c r="L26" s="14">
        <f>IF($A26="","",IF($E26="","",EDATE($E26,12)-1))</f>
        <v/>
      </c>
      <c r="M26" s="35">
        <f>IF($A26="","",IF($H26=0,"",RANK($H26,$H$21:$H$32)))</f>
        <v/>
      </c>
    </row>
    <row r="27" ht="22" customHeight="1">
      <c r="A27" s="49" t="n"/>
      <c r="B27" s="50" t="n"/>
      <c r="C27" s="51" t="n">
        <v>5</v>
      </c>
      <c r="D27" s="52" t="n"/>
      <c r="E27" s="25">
        <f>IF(OR($A27="",$B27=""),"",IF(TODAY()&lt;EDATE($B27,6),"",EDATE($B27,6+12*INT(DATEDIF(EDATE($B27,6),TODAY(),"M")/12))))</f>
        <v/>
      </c>
      <c r="F27" s="26">
        <f>IF($A27="","",IF($E27="",0,IF($C27*1=4,IF((DATEDIF($B27,$E27,"M")-6)/12=0,7,IF((DATEDIF($B27,$E27,"M")-6)/12=1,8,IF((DATEDIF($B27,$E27,"M")-6)/12=2,9,IF((DATEDIF($B27,$E27,"M")-6)/12=3,10,IF((DATEDIF($B27,$E27,"M")-6)/12=4,12,IF((DATEDIF($B27,$E27,"M")-6)/12=5,13,15)))))),IF($C27*1=3,IF((DATEDIF($B27,$E27,"M")-6)/12=0,5,IF((DATEDIF($B27,$E27,"M")-6)/12=1,6,IF((DATEDIF($B27,$E27,"M")-6)/12=2,6,IF((DATEDIF($B27,$E27,"M")-6)/12=3,8,IF((DATEDIF($B27,$E27,"M")-6)/12=4,9,IF((DATEDIF($B27,$E27,"M")-6)/12=5,10,11)))))),IF($C27*1=2,IF((DATEDIF($B27,$E27,"M")-6)/12=0,3,IF((DATEDIF($B27,$E27,"M")-6)/12=1,4,IF((DATEDIF($B27,$E27,"M")-6)/12=2,4,IF((DATEDIF($B27,$E27,"M")-6)/12=3,5,IF((DATEDIF($B27,$E27,"M")-6)/12=4,6,IF((DATEDIF($B27,$E27,"M")-6)/12=5,6,7)))))),IF($C27*1=1,IF((DATEDIF($B27,$E27,"M")-6)/12=0,1,IF((DATEDIF($B27,$E27,"M")-6)/12=1,2,IF((DATEDIF($B27,$E27,"M")-6)/12=2,2,IF((DATEDIF($B27,$E27,"M")-6)/12=3,2,IF((DATEDIF($B27,$E27,"M")-6)/12=4,3,IF((DATEDIF($B27,$E27,"M")-6)/12=5,3,3)))))),IF((DATEDIF($B27,$E27,"M")-6)/12=0,10,IF((DATEDIF($B27,$E27,"M")-6)/12=1,11,IF((DATEDIF($B27,$E27,"M")-6)/12=2,12,IF((DATEDIF($B27,$E27,"M")-6)/12=3,14,IF((DATEDIF($B27,$E27,"M")-6)/12=4,16,IF((DATEDIF($B27,$E27,"M")-6)/12=5,18,20))))))))))))</f>
        <v/>
      </c>
      <c r="G27" s="17">
        <f>IF($A27="","",$D27+$F27)</f>
        <v/>
      </c>
      <c r="H27" s="27">
        <f>IF($A27="","",IF($E27="",0,SUMIFS('入力する'!$E$2:$E$201,'入力する'!$B$2:$B$201,$A27,'入力する'!$A$2:$A$201,"&gt;="&amp;$E27,'入力する'!$A$2:$A$201,"&lt;"&amp;EDATE($E27,12))))</f>
        <v/>
      </c>
      <c r="I27" s="28">
        <f>IF($A27="","",$G27-$H27)</f>
        <v/>
      </c>
      <c r="J27" s="27">
        <f>IF($A27="","",IF($E27="",0,SUMIFS('入力する'!$F$2:$F$201,'入力する'!$B$2:$B$201,$A27,'入力する'!$A$2:$A$201,"&gt;="&amp;$E27,'入力する'!$A$2:$A$201,"&lt;"&amp;EDATE($E27,12))))</f>
        <v/>
      </c>
      <c r="K27" s="29">
        <f>IF($A27="","",IF($E27="","付与前",IF($F27&lt;10,"対象外",IF($J27&gt;=5,"達成","あと"&amp;TEXT(5-$J27,"0.0")&amp;"日"))))</f>
        <v/>
      </c>
      <c r="L27" s="25">
        <f>IF($A27="","",IF($E27="","",EDATE($E27,12)-1))</f>
        <v/>
      </c>
      <c r="M27" s="30">
        <f>IF($A27="","",IF($H27=0,"",RANK($H27,$H$21:$H$32)))</f>
        <v/>
      </c>
    </row>
    <row r="28" ht="22" customHeight="1">
      <c r="A28" s="49" t="n"/>
      <c r="B28" s="50" t="n"/>
      <c r="C28" s="51" t="n">
        <v>5</v>
      </c>
      <c r="D28" s="52" t="n"/>
      <c r="E28" s="14">
        <f>IF(OR($A28="",$B28=""),"",IF(TODAY()&lt;EDATE($B28,6),"",EDATE($B28,6+12*INT(DATEDIF(EDATE($B28,6),TODAY(),"M")/12))))</f>
        <v/>
      </c>
      <c r="F28" s="31">
        <f>IF($A28="","",IF($E28="",0,IF($C28*1=4,IF((DATEDIF($B28,$E28,"M")-6)/12=0,7,IF((DATEDIF($B28,$E28,"M")-6)/12=1,8,IF((DATEDIF($B28,$E28,"M")-6)/12=2,9,IF((DATEDIF($B28,$E28,"M")-6)/12=3,10,IF((DATEDIF($B28,$E28,"M")-6)/12=4,12,IF((DATEDIF($B28,$E28,"M")-6)/12=5,13,15)))))),IF($C28*1=3,IF((DATEDIF($B28,$E28,"M")-6)/12=0,5,IF((DATEDIF($B28,$E28,"M")-6)/12=1,6,IF((DATEDIF($B28,$E28,"M")-6)/12=2,6,IF((DATEDIF($B28,$E28,"M")-6)/12=3,8,IF((DATEDIF($B28,$E28,"M")-6)/12=4,9,IF((DATEDIF($B28,$E28,"M")-6)/12=5,10,11)))))),IF($C28*1=2,IF((DATEDIF($B28,$E28,"M")-6)/12=0,3,IF((DATEDIF($B28,$E28,"M")-6)/12=1,4,IF((DATEDIF($B28,$E28,"M")-6)/12=2,4,IF((DATEDIF($B28,$E28,"M")-6)/12=3,5,IF((DATEDIF($B28,$E28,"M")-6)/12=4,6,IF((DATEDIF($B28,$E28,"M")-6)/12=5,6,7)))))),IF($C28*1=1,IF((DATEDIF($B28,$E28,"M")-6)/12=0,1,IF((DATEDIF($B28,$E28,"M")-6)/12=1,2,IF((DATEDIF($B28,$E28,"M")-6)/12=2,2,IF((DATEDIF($B28,$E28,"M")-6)/12=3,2,IF((DATEDIF($B28,$E28,"M")-6)/12=4,3,IF((DATEDIF($B28,$E28,"M")-6)/12=5,3,3)))))),IF((DATEDIF($B28,$E28,"M")-6)/12=0,10,IF((DATEDIF($B28,$E28,"M")-6)/12=1,11,IF((DATEDIF($B28,$E28,"M")-6)/12=2,12,IF((DATEDIF($B28,$E28,"M")-6)/12=3,14,IF((DATEDIF($B28,$E28,"M")-6)/12=4,16,IF((DATEDIF($B28,$E28,"M")-6)/12=5,18,20))))))))))))</f>
        <v/>
      </c>
      <c r="G28" s="18">
        <f>IF($A28="","",$D28+$F28)</f>
        <v/>
      </c>
      <c r="H28" s="32">
        <f>IF($A28="","",IF($E28="",0,SUMIFS('入力する'!$E$2:$E$201,'入力する'!$B$2:$B$201,$A28,'入力する'!$A$2:$A$201,"&gt;="&amp;$E28,'入力する'!$A$2:$A$201,"&lt;"&amp;EDATE($E28,12))))</f>
        <v/>
      </c>
      <c r="I28" s="33">
        <f>IF($A28="","",$G28-$H28)</f>
        <v/>
      </c>
      <c r="J28" s="32">
        <f>IF($A28="","",IF($E28="",0,SUMIFS('入力する'!$F$2:$F$201,'入力する'!$B$2:$B$201,$A28,'入力する'!$A$2:$A$201,"&gt;="&amp;$E28,'入力する'!$A$2:$A$201,"&lt;"&amp;EDATE($E28,12))))</f>
        <v/>
      </c>
      <c r="K28" s="34">
        <f>IF($A28="","",IF($E28="","付与前",IF($F28&lt;10,"対象外",IF($J28&gt;=5,"達成","あと"&amp;TEXT(5-$J28,"0.0")&amp;"日"))))</f>
        <v/>
      </c>
      <c r="L28" s="14">
        <f>IF($A28="","",IF($E28="","",EDATE($E28,12)-1))</f>
        <v/>
      </c>
      <c r="M28" s="35">
        <f>IF($A28="","",IF($H28=0,"",RANK($H28,$H$21:$H$32)))</f>
        <v/>
      </c>
    </row>
    <row r="29" ht="22" customHeight="1">
      <c r="A29" s="49" t="n"/>
      <c r="B29" s="50" t="n"/>
      <c r="C29" s="51" t="n">
        <v>5</v>
      </c>
      <c r="D29" s="52" t="n"/>
      <c r="E29" s="25">
        <f>IF(OR($A29="",$B29=""),"",IF(TODAY()&lt;EDATE($B29,6),"",EDATE($B29,6+12*INT(DATEDIF(EDATE($B29,6),TODAY(),"M")/12))))</f>
        <v/>
      </c>
      <c r="F29" s="26">
        <f>IF($A29="","",IF($E29="",0,IF($C29*1=4,IF((DATEDIF($B29,$E29,"M")-6)/12=0,7,IF((DATEDIF($B29,$E29,"M")-6)/12=1,8,IF((DATEDIF($B29,$E29,"M")-6)/12=2,9,IF((DATEDIF($B29,$E29,"M")-6)/12=3,10,IF((DATEDIF($B29,$E29,"M")-6)/12=4,12,IF((DATEDIF($B29,$E29,"M")-6)/12=5,13,15)))))),IF($C29*1=3,IF((DATEDIF($B29,$E29,"M")-6)/12=0,5,IF((DATEDIF($B29,$E29,"M")-6)/12=1,6,IF((DATEDIF($B29,$E29,"M")-6)/12=2,6,IF((DATEDIF($B29,$E29,"M")-6)/12=3,8,IF((DATEDIF($B29,$E29,"M")-6)/12=4,9,IF((DATEDIF($B29,$E29,"M")-6)/12=5,10,11)))))),IF($C29*1=2,IF((DATEDIF($B29,$E29,"M")-6)/12=0,3,IF((DATEDIF($B29,$E29,"M")-6)/12=1,4,IF((DATEDIF($B29,$E29,"M")-6)/12=2,4,IF((DATEDIF($B29,$E29,"M")-6)/12=3,5,IF((DATEDIF($B29,$E29,"M")-6)/12=4,6,IF((DATEDIF($B29,$E29,"M")-6)/12=5,6,7)))))),IF($C29*1=1,IF((DATEDIF($B29,$E29,"M")-6)/12=0,1,IF((DATEDIF($B29,$E29,"M")-6)/12=1,2,IF((DATEDIF($B29,$E29,"M")-6)/12=2,2,IF((DATEDIF($B29,$E29,"M")-6)/12=3,2,IF((DATEDIF($B29,$E29,"M")-6)/12=4,3,IF((DATEDIF($B29,$E29,"M")-6)/12=5,3,3)))))),IF((DATEDIF($B29,$E29,"M")-6)/12=0,10,IF((DATEDIF($B29,$E29,"M")-6)/12=1,11,IF((DATEDIF($B29,$E29,"M")-6)/12=2,12,IF((DATEDIF($B29,$E29,"M")-6)/12=3,14,IF((DATEDIF($B29,$E29,"M")-6)/12=4,16,IF((DATEDIF($B29,$E29,"M")-6)/12=5,18,20))))))))))))</f>
        <v/>
      </c>
      <c r="G29" s="17">
        <f>IF($A29="","",$D29+$F29)</f>
        <v/>
      </c>
      <c r="H29" s="27">
        <f>IF($A29="","",IF($E29="",0,SUMIFS('入力する'!$E$2:$E$201,'入力する'!$B$2:$B$201,$A29,'入力する'!$A$2:$A$201,"&gt;="&amp;$E29,'入力する'!$A$2:$A$201,"&lt;"&amp;EDATE($E29,12))))</f>
        <v/>
      </c>
      <c r="I29" s="28">
        <f>IF($A29="","",$G29-$H29)</f>
        <v/>
      </c>
      <c r="J29" s="27">
        <f>IF($A29="","",IF($E29="",0,SUMIFS('入力する'!$F$2:$F$201,'入力する'!$B$2:$B$201,$A29,'入力する'!$A$2:$A$201,"&gt;="&amp;$E29,'入力する'!$A$2:$A$201,"&lt;"&amp;EDATE($E29,12))))</f>
        <v/>
      </c>
      <c r="K29" s="29">
        <f>IF($A29="","",IF($E29="","付与前",IF($F29&lt;10,"対象外",IF($J29&gt;=5,"達成","あと"&amp;TEXT(5-$J29,"0.0")&amp;"日"))))</f>
        <v/>
      </c>
      <c r="L29" s="25">
        <f>IF($A29="","",IF($E29="","",EDATE($E29,12)-1))</f>
        <v/>
      </c>
      <c r="M29" s="30">
        <f>IF($A29="","",IF($H29=0,"",RANK($H29,$H$21:$H$32)))</f>
        <v/>
      </c>
    </row>
    <row r="30" ht="22" customHeight="1">
      <c r="A30" s="49" t="n"/>
      <c r="B30" s="50" t="n"/>
      <c r="C30" s="51" t="n">
        <v>5</v>
      </c>
      <c r="D30" s="52" t="n"/>
      <c r="E30" s="14">
        <f>IF(OR($A30="",$B30=""),"",IF(TODAY()&lt;EDATE($B30,6),"",EDATE($B30,6+12*INT(DATEDIF(EDATE($B30,6),TODAY(),"M")/12))))</f>
        <v/>
      </c>
      <c r="F30" s="31">
        <f>IF($A30="","",IF($E30="",0,IF($C30*1=4,IF((DATEDIF($B30,$E30,"M")-6)/12=0,7,IF((DATEDIF($B30,$E30,"M")-6)/12=1,8,IF((DATEDIF($B30,$E30,"M")-6)/12=2,9,IF((DATEDIF($B30,$E30,"M")-6)/12=3,10,IF((DATEDIF($B30,$E30,"M")-6)/12=4,12,IF((DATEDIF($B30,$E30,"M")-6)/12=5,13,15)))))),IF($C30*1=3,IF((DATEDIF($B30,$E30,"M")-6)/12=0,5,IF((DATEDIF($B30,$E30,"M")-6)/12=1,6,IF((DATEDIF($B30,$E30,"M")-6)/12=2,6,IF((DATEDIF($B30,$E30,"M")-6)/12=3,8,IF((DATEDIF($B30,$E30,"M")-6)/12=4,9,IF((DATEDIF($B30,$E30,"M")-6)/12=5,10,11)))))),IF($C30*1=2,IF((DATEDIF($B30,$E30,"M")-6)/12=0,3,IF((DATEDIF($B30,$E30,"M")-6)/12=1,4,IF((DATEDIF($B30,$E30,"M")-6)/12=2,4,IF((DATEDIF($B30,$E30,"M")-6)/12=3,5,IF((DATEDIF($B30,$E30,"M")-6)/12=4,6,IF((DATEDIF($B30,$E30,"M")-6)/12=5,6,7)))))),IF($C30*1=1,IF((DATEDIF($B30,$E30,"M")-6)/12=0,1,IF((DATEDIF($B30,$E30,"M")-6)/12=1,2,IF((DATEDIF($B30,$E30,"M")-6)/12=2,2,IF((DATEDIF($B30,$E30,"M")-6)/12=3,2,IF((DATEDIF($B30,$E30,"M")-6)/12=4,3,IF((DATEDIF($B30,$E30,"M")-6)/12=5,3,3)))))),IF((DATEDIF($B30,$E30,"M")-6)/12=0,10,IF((DATEDIF($B30,$E30,"M")-6)/12=1,11,IF((DATEDIF($B30,$E30,"M")-6)/12=2,12,IF((DATEDIF($B30,$E30,"M")-6)/12=3,14,IF((DATEDIF($B30,$E30,"M")-6)/12=4,16,IF((DATEDIF($B30,$E30,"M")-6)/12=5,18,20))))))))))))</f>
        <v/>
      </c>
      <c r="G30" s="18">
        <f>IF($A30="","",$D30+$F30)</f>
        <v/>
      </c>
      <c r="H30" s="32">
        <f>IF($A30="","",IF($E30="",0,SUMIFS('入力する'!$E$2:$E$201,'入力する'!$B$2:$B$201,$A30,'入力する'!$A$2:$A$201,"&gt;="&amp;$E30,'入力する'!$A$2:$A$201,"&lt;"&amp;EDATE($E30,12))))</f>
        <v/>
      </c>
      <c r="I30" s="33">
        <f>IF($A30="","",$G30-$H30)</f>
        <v/>
      </c>
      <c r="J30" s="32">
        <f>IF($A30="","",IF($E30="",0,SUMIFS('入力する'!$F$2:$F$201,'入力する'!$B$2:$B$201,$A30,'入力する'!$A$2:$A$201,"&gt;="&amp;$E30,'入力する'!$A$2:$A$201,"&lt;"&amp;EDATE($E30,12))))</f>
        <v/>
      </c>
      <c r="K30" s="34">
        <f>IF($A30="","",IF($E30="","付与前",IF($F30&lt;10,"対象外",IF($J30&gt;=5,"達成","あと"&amp;TEXT(5-$J30,"0.0")&amp;"日"))))</f>
        <v/>
      </c>
      <c r="L30" s="14">
        <f>IF($A30="","",IF($E30="","",EDATE($E30,12)-1))</f>
        <v/>
      </c>
      <c r="M30" s="35">
        <f>IF($A30="","",IF($H30=0,"",RANK($H30,$H$21:$H$32)))</f>
        <v/>
      </c>
    </row>
    <row r="31" ht="22" customHeight="1">
      <c r="A31" s="49" t="n"/>
      <c r="B31" s="50" t="n"/>
      <c r="C31" s="51" t="n">
        <v>5</v>
      </c>
      <c r="D31" s="52" t="n"/>
      <c r="E31" s="25">
        <f>IF(OR($A31="",$B31=""),"",IF(TODAY()&lt;EDATE($B31,6),"",EDATE($B31,6+12*INT(DATEDIF(EDATE($B31,6),TODAY(),"M")/12))))</f>
        <v/>
      </c>
      <c r="F31" s="26">
        <f>IF($A31="","",IF($E31="",0,IF($C31*1=4,IF((DATEDIF($B31,$E31,"M")-6)/12=0,7,IF((DATEDIF($B31,$E31,"M")-6)/12=1,8,IF((DATEDIF($B31,$E31,"M")-6)/12=2,9,IF((DATEDIF($B31,$E31,"M")-6)/12=3,10,IF((DATEDIF($B31,$E31,"M")-6)/12=4,12,IF((DATEDIF($B31,$E31,"M")-6)/12=5,13,15)))))),IF($C31*1=3,IF((DATEDIF($B31,$E31,"M")-6)/12=0,5,IF((DATEDIF($B31,$E31,"M")-6)/12=1,6,IF((DATEDIF($B31,$E31,"M")-6)/12=2,6,IF((DATEDIF($B31,$E31,"M")-6)/12=3,8,IF((DATEDIF($B31,$E31,"M")-6)/12=4,9,IF((DATEDIF($B31,$E31,"M")-6)/12=5,10,11)))))),IF($C31*1=2,IF((DATEDIF($B31,$E31,"M")-6)/12=0,3,IF((DATEDIF($B31,$E31,"M")-6)/12=1,4,IF((DATEDIF($B31,$E31,"M")-6)/12=2,4,IF((DATEDIF($B31,$E31,"M")-6)/12=3,5,IF((DATEDIF($B31,$E31,"M")-6)/12=4,6,IF((DATEDIF($B31,$E31,"M")-6)/12=5,6,7)))))),IF($C31*1=1,IF((DATEDIF($B31,$E31,"M")-6)/12=0,1,IF((DATEDIF($B31,$E31,"M")-6)/12=1,2,IF((DATEDIF($B31,$E31,"M")-6)/12=2,2,IF((DATEDIF($B31,$E31,"M")-6)/12=3,2,IF((DATEDIF($B31,$E31,"M")-6)/12=4,3,IF((DATEDIF($B31,$E31,"M")-6)/12=5,3,3)))))),IF((DATEDIF($B31,$E31,"M")-6)/12=0,10,IF((DATEDIF($B31,$E31,"M")-6)/12=1,11,IF((DATEDIF($B31,$E31,"M")-6)/12=2,12,IF((DATEDIF($B31,$E31,"M")-6)/12=3,14,IF((DATEDIF($B31,$E31,"M")-6)/12=4,16,IF((DATEDIF($B31,$E31,"M")-6)/12=5,18,20))))))))))))</f>
        <v/>
      </c>
      <c r="G31" s="17">
        <f>IF($A31="","",$D31+$F31)</f>
        <v/>
      </c>
      <c r="H31" s="27">
        <f>IF($A31="","",IF($E31="",0,SUMIFS('入力する'!$E$2:$E$201,'入力する'!$B$2:$B$201,$A31,'入力する'!$A$2:$A$201,"&gt;="&amp;$E31,'入力する'!$A$2:$A$201,"&lt;"&amp;EDATE($E31,12))))</f>
        <v/>
      </c>
      <c r="I31" s="28">
        <f>IF($A31="","",$G31-$H31)</f>
        <v/>
      </c>
      <c r="J31" s="27">
        <f>IF($A31="","",IF($E31="",0,SUMIFS('入力する'!$F$2:$F$201,'入力する'!$B$2:$B$201,$A31,'入力する'!$A$2:$A$201,"&gt;="&amp;$E31,'入力する'!$A$2:$A$201,"&lt;"&amp;EDATE($E31,12))))</f>
        <v/>
      </c>
      <c r="K31" s="29">
        <f>IF($A31="","",IF($E31="","付与前",IF($F31&lt;10,"対象外",IF($J31&gt;=5,"達成","あと"&amp;TEXT(5-$J31,"0.0")&amp;"日"))))</f>
        <v/>
      </c>
      <c r="L31" s="25">
        <f>IF($A31="","",IF($E31="","",EDATE($E31,12)-1))</f>
        <v/>
      </c>
      <c r="M31" s="30">
        <f>IF($A31="","",IF($H31=0,"",RANK($H31,$H$21:$H$32)))</f>
        <v/>
      </c>
    </row>
    <row r="32" ht="22" customHeight="1">
      <c r="A32" s="49" t="n"/>
      <c r="B32" s="50" t="n"/>
      <c r="C32" s="51" t="n">
        <v>5</v>
      </c>
      <c r="D32" s="52" t="n"/>
      <c r="E32" s="14">
        <f>IF(OR($A32="",$B32=""),"",IF(TODAY()&lt;EDATE($B32,6),"",EDATE($B32,6+12*INT(DATEDIF(EDATE($B32,6),TODAY(),"M")/12))))</f>
        <v/>
      </c>
      <c r="F32" s="31">
        <f>IF($A32="","",IF($E32="",0,IF($C32*1=4,IF((DATEDIF($B32,$E32,"M")-6)/12=0,7,IF((DATEDIF($B32,$E32,"M")-6)/12=1,8,IF((DATEDIF($B32,$E32,"M")-6)/12=2,9,IF((DATEDIF($B32,$E32,"M")-6)/12=3,10,IF((DATEDIF($B32,$E32,"M")-6)/12=4,12,IF((DATEDIF($B32,$E32,"M")-6)/12=5,13,15)))))),IF($C32*1=3,IF((DATEDIF($B32,$E32,"M")-6)/12=0,5,IF((DATEDIF($B32,$E32,"M")-6)/12=1,6,IF((DATEDIF($B32,$E32,"M")-6)/12=2,6,IF((DATEDIF($B32,$E32,"M")-6)/12=3,8,IF((DATEDIF($B32,$E32,"M")-6)/12=4,9,IF((DATEDIF($B32,$E32,"M")-6)/12=5,10,11)))))),IF($C32*1=2,IF((DATEDIF($B32,$E32,"M")-6)/12=0,3,IF((DATEDIF($B32,$E32,"M")-6)/12=1,4,IF((DATEDIF($B32,$E32,"M")-6)/12=2,4,IF((DATEDIF($B32,$E32,"M")-6)/12=3,5,IF((DATEDIF($B32,$E32,"M")-6)/12=4,6,IF((DATEDIF($B32,$E32,"M")-6)/12=5,6,7)))))),IF($C32*1=1,IF((DATEDIF($B32,$E32,"M")-6)/12=0,1,IF((DATEDIF($B32,$E32,"M")-6)/12=1,2,IF((DATEDIF($B32,$E32,"M")-6)/12=2,2,IF((DATEDIF($B32,$E32,"M")-6)/12=3,2,IF((DATEDIF($B32,$E32,"M")-6)/12=4,3,IF((DATEDIF($B32,$E32,"M")-6)/12=5,3,3)))))),IF((DATEDIF($B32,$E32,"M")-6)/12=0,10,IF((DATEDIF($B32,$E32,"M")-6)/12=1,11,IF((DATEDIF($B32,$E32,"M")-6)/12=2,12,IF((DATEDIF($B32,$E32,"M")-6)/12=3,14,IF((DATEDIF($B32,$E32,"M")-6)/12=4,16,IF((DATEDIF($B32,$E32,"M")-6)/12=5,18,20))))))))))))</f>
        <v/>
      </c>
      <c r="G32" s="18">
        <f>IF($A32="","",$D32+$F32)</f>
        <v/>
      </c>
      <c r="H32" s="32">
        <f>IF($A32="","",IF($E32="",0,SUMIFS('入力する'!$E$2:$E$201,'入力する'!$B$2:$B$201,$A32,'入力する'!$A$2:$A$201,"&gt;="&amp;$E32,'入力する'!$A$2:$A$201,"&lt;"&amp;EDATE($E32,12))))</f>
        <v/>
      </c>
      <c r="I32" s="33">
        <f>IF($A32="","",$G32-$H32)</f>
        <v/>
      </c>
      <c r="J32" s="32">
        <f>IF($A32="","",IF($E32="",0,SUMIFS('入力する'!$F$2:$F$201,'入力する'!$B$2:$B$201,$A32,'入力する'!$A$2:$A$201,"&gt;="&amp;$E32,'入力する'!$A$2:$A$201,"&lt;"&amp;EDATE($E32,12))))</f>
        <v/>
      </c>
      <c r="K32" s="34">
        <f>IF($A32="","",IF($E32="","付与前",IF($F32&lt;10,"対象外",IF($J32&gt;=5,"達成","あと"&amp;TEXT(5-$J32,"0.0")&amp;"日"))))</f>
        <v/>
      </c>
      <c r="L32" s="14">
        <f>IF($A32="","",IF($E32="","",EDATE($E32,12)-1))</f>
        <v/>
      </c>
      <c r="M32" s="35">
        <f>IF($A32="","",IF($H32=0,"",RANK($H32,$H$21:$H$32)))</f>
        <v/>
      </c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</row>
    <row r="34" ht="26" customHeight="1">
      <c r="A34" s="11" t="inlineStr">
        <is>
          <t>④ 取得の単位ごとの内訳</t>
        </is>
      </c>
      <c r="E34" s="9" t="n"/>
      <c r="F34" s="11" t="inlineStr">
        <is>
          <t>⑤ 月ごとの取得の推移（直近12か月）</t>
        </is>
      </c>
      <c r="J34" s="9" t="n"/>
      <c r="K34" s="9" t="n"/>
      <c r="L34" s="9" t="n"/>
      <c r="M34" s="9" t="n"/>
    </row>
    <row r="35" ht="26" customHeight="1">
      <c r="A35" s="1" t="inlineStr">
        <is>
          <t>取得の単位</t>
        </is>
      </c>
      <c r="B35" s="1" t="inlineStr">
        <is>
          <t>件数</t>
        </is>
      </c>
      <c r="C35" s="1" t="inlineStr">
        <is>
          <t>取得日数</t>
        </is>
      </c>
      <c r="D35" s="1" t="inlineStr">
        <is>
          <t>構成比</t>
        </is>
      </c>
      <c r="E35" s="9" t="n"/>
      <c r="F35" s="1" t="inlineStr">
        <is>
          <t>月</t>
        </is>
      </c>
      <c r="G35" s="1" t="inlineStr">
        <is>
          <t>取得日数</t>
        </is>
      </c>
      <c r="H35" s="1" t="inlineStr">
        <is>
          <t>件数</t>
        </is>
      </c>
      <c r="I35" s="9" t="n"/>
      <c r="J35" s="9" t="n"/>
      <c r="K35" s="9" t="n"/>
      <c r="L35" s="9" t="n"/>
      <c r="M35" s="9" t="n"/>
    </row>
    <row r="36" ht="22" customHeight="1">
      <c r="A36" s="36" t="inlineStr">
        <is>
          <t>全日</t>
        </is>
      </c>
      <c r="B36" s="37">
        <f>COUNTIF('入力する'!$C$2:$C$201,$A36)</f>
        <v/>
      </c>
      <c r="C36" s="38">
        <f>SUMIF('入力する'!$C$2:$C$201,$A36,'入力する'!$E$2:$E$201)</f>
        <v/>
      </c>
      <c r="D36" s="39">
        <f>IF(SUM($C$36:$C$39)=0,"",$C36/SUM($C$36:$C$39))</f>
        <v/>
      </c>
      <c r="E36" s="9" t="n"/>
      <c r="F36" s="40">
        <f>DATE(YEAR(TODAY()),MONTH(TODAY())-11,1)</f>
        <v/>
      </c>
      <c r="G36" s="38">
        <f>SUMIFS('入力する'!$E$2:$E$201,'入力する'!$A$2:$A$201,"&gt;="&amp;$F36,'入力する'!$A$2:$A$201,"&lt;"&amp;DATE(YEAR($F36),MONTH($F36)+1,1))</f>
        <v/>
      </c>
      <c r="H36" s="37">
        <f>COUNTIFS('入力する'!$A$2:$A$201,"&gt;="&amp;$F36,'入力する'!$A$2:$A$201,"&lt;"&amp;DATE(YEAR($F36),MONTH($F36)+1,1))</f>
        <v/>
      </c>
      <c r="I36" s="9" t="n"/>
      <c r="J36" s="9" t="n"/>
      <c r="K36" s="9" t="n"/>
      <c r="L36" s="9" t="n"/>
      <c r="M36" s="9" t="n"/>
    </row>
    <row r="37" ht="22" customHeight="1">
      <c r="A37" s="36" t="inlineStr">
        <is>
          <t>午前半休</t>
        </is>
      </c>
      <c r="B37" s="37">
        <f>COUNTIF('入力する'!$C$2:$C$201,$A37)</f>
        <v/>
      </c>
      <c r="C37" s="38">
        <f>SUMIF('入力する'!$C$2:$C$201,$A37,'入力する'!$E$2:$E$201)</f>
        <v/>
      </c>
      <c r="D37" s="39">
        <f>IF(SUM($C$36:$C$39)=0,"",$C37/SUM($C$36:$C$39))</f>
        <v/>
      </c>
      <c r="E37" s="9" t="n"/>
      <c r="F37" s="40">
        <f>DATE(YEAR($F36),MONTH($F36)+1,1)</f>
        <v/>
      </c>
      <c r="G37" s="38">
        <f>SUMIFS('入力する'!$E$2:$E$201,'入力する'!$A$2:$A$201,"&gt;="&amp;$F37,'入力する'!$A$2:$A$201,"&lt;"&amp;DATE(YEAR($F37),MONTH($F37)+1,1))</f>
        <v/>
      </c>
      <c r="H37" s="37">
        <f>COUNTIFS('入力する'!$A$2:$A$201,"&gt;="&amp;$F37,'入力する'!$A$2:$A$201,"&lt;"&amp;DATE(YEAR($F37),MONTH($F37)+1,1))</f>
        <v/>
      </c>
      <c r="I37" s="9" t="n"/>
      <c r="J37" s="9" t="n"/>
      <c r="K37" s="9" t="n"/>
      <c r="L37" s="9" t="n"/>
      <c r="M37" s="9" t="n"/>
    </row>
    <row r="38" ht="22" customHeight="1">
      <c r="A38" s="36" t="inlineStr">
        <is>
          <t>午後半休</t>
        </is>
      </c>
      <c r="B38" s="37">
        <f>COUNTIF('入力する'!$C$2:$C$201,$A38)</f>
        <v/>
      </c>
      <c r="C38" s="38">
        <f>SUMIF('入力する'!$C$2:$C$201,$A38,'入力する'!$E$2:$E$201)</f>
        <v/>
      </c>
      <c r="D38" s="39">
        <f>IF(SUM($C$36:$C$39)=0,"",$C38/SUM($C$36:$C$39))</f>
        <v/>
      </c>
      <c r="E38" s="9" t="n"/>
      <c r="F38" s="40">
        <f>DATE(YEAR($F37),MONTH($F37)+1,1)</f>
        <v/>
      </c>
      <c r="G38" s="38">
        <f>SUMIFS('入力する'!$E$2:$E$201,'入力する'!$A$2:$A$201,"&gt;="&amp;$F38,'入力する'!$A$2:$A$201,"&lt;"&amp;DATE(YEAR($F38),MONTH($F38)+1,1))</f>
        <v/>
      </c>
      <c r="H38" s="37">
        <f>COUNTIFS('入力する'!$A$2:$A$201,"&gt;="&amp;$F38,'入力する'!$A$2:$A$201,"&lt;"&amp;DATE(YEAR($F38),MONTH($F38)+1,1))</f>
        <v/>
      </c>
      <c r="I38" s="9" t="n"/>
      <c r="J38" s="9" t="n"/>
      <c r="K38" s="9" t="n"/>
      <c r="L38" s="9" t="n"/>
      <c r="M38" s="9" t="n"/>
    </row>
    <row r="39" ht="22" customHeight="1">
      <c r="A39" s="36" t="inlineStr">
        <is>
          <t>時間単位</t>
        </is>
      </c>
      <c r="B39" s="37">
        <f>COUNTIF('入力する'!$C$2:$C$201,$A39)</f>
        <v/>
      </c>
      <c r="C39" s="38">
        <f>SUMIF('入力する'!$C$2:$C$201,$A39,'入力する'!$E$2:$E$201)</f>
        <v/>
      </c>
      <c r="D39" s="39">
        <f>IF(SUM($C$36:$C$39)=0,"",$C39/SUM($C$36:$C$39))</f>
        <v/>
      </c>
      <c r="E39" s="9" t="n"/>
      <c r="F39" s="40">
        <f>DATE(YEAR($F38),MONTH($F38)+1,1)</f>
        <v/>
      </c>
      <c r="G39" s="38">
        <f>SUMIFS('入力する'!$E$2:$E$201,'入力する'!$A$2:$A$201,"&gt;="&amp;$F39,'入力する'!$A$2:$A$201,"&lt;"&amp;DATE(YEAR($F39),MONTH($F39)+1,1))</f>
        <v/>
      </c>
      <c r="H39" s="37">
        <f>COUNTIFS('入力する'!$A$2:$A$201,"&gt;="&amp;$F39,'入力する'!$A$2:$A$201,"&lt;"&amp;DATE(YEAR($F39),MONTH($F39)+1,1))</f>
        <v/>
      </c>
      <c r="I39" s="9" t="n"/>
      <c r="J39" s="9" t="n"/>
      <c r="K39" s="9" t="n"/>
      <c r="L39" s="9" t="n"/>
      <c r="M39" s="9" t="n"/>
    </row>
    <row r="40" ht="22" customHeight="1">
      <c r="A40" s="9" t="n"/>
      <c r="B40" s="9" t="n"/>
      <c r="C40" s="9" t="n"/>
      <c r="D40" s="9" t="n"/>
      <c r="E40" s="9" t="n"/>
      <c r="F40" s="40">
        <f>DATE(YEAR($F39),MONTH($F39)+1,1)</f>
        <v/>
      </c>
      <c r="G40" s="38">
        <f>SUMIFS('入力する'!$E$2:$E$201,'入力する'!$A$2:$A$201,"&gt;="&amp;$F40,'入力する'!$A$2:$A$201,"&lt;"&amp;DATE(YEAR($F40),MONTH($F40)+1,1))</f>
        <v/>
      </c>
      <c r="H40" s="37">
        <f>COUNTIFS('入力する'!$A$2:$A$201,"&gt;="&amp;$F40,'入力する'!$A$2:$A$201,"&lt;"&amp;DATE(YEAR($F40),MONTH($F40)+1,1))</f>
        <v/>
      </c>
      <c r="I40" s="9" t="n"/>
      <c r="J40" s="9" t="n"/>
      <c r="K40" s="9" t="n"/>
      <c r="L40" s="9" t="n"/>
      <c r="M40" s="9" t="n"/>
    </row>
    <row r="41" ht="22" customHeight="1">
      <c r="A41" s="9" t="n"/>
      <c r="B41" s="9" t="n"/>
      <c r="C41" s="9" t="n"/>
      <c r="D41" s="9" t="n"/>
      <c r="E41" s="9" t="n"/>
      <c r="F41" s="40">
        <f>DATE(YEAR($F40),MONTH($F40)+1,1)</f>
        <v/>
      </c>
      <c r="G41" s="38">
        <f>SUMIFS('入力する'!$E$2:$E$201,'入力する'!$A$2:$A$201,"&gt;="&amp;$F41,'入力する'!$A$2:$A$201,"&lt;"&amp;DATE(YEAR($F41),MONTH($F41)+1,1))</f>
        <v/>
      </c>
      <c r="H41" s="37">
        <f>COUNTIFS('入力する'!$A$2:$A$201,"&gt;="&amp;$F41,'入力する'!$A$2:$A$201,"&lt;"&amp;DATE(YEAR($F41),MONTH($F41)+1,1))</f>
        <v/>
      </c>
      <c r="I41" s="9" t="n"/>
      <c r="J41" s="9" t="n"/>
      <c r="K41" s="9" t="n"/>
      <c r="L41" s="9" t="n"/>
      <c r="M41" s="9" t="n"/>
    </row>
    <row r="42" ht="22" customHeight="1">
      <c r="A42" s="9" t="n"/>
      <c r="B42" s="9" t="n"/>
      <c r="C42" s="9" t="n"/>
      <c r="D42" s="9" t="n"/>
      <c r="E42" s="9" t="n"/>
      <c r="F42" s="40">
        <f>DATE(YEAR($F41),MONTH($F41)+1,1)</f>
        <v/>
      </c>
      <c r="G42" s="38">
        <f>SUMIFS('入力する'!$E$2:$E$201,'入力する'!$A$2:$A$201,"&gt;="&amp;$F42,'入力する'!$A$2:$A$201,"&lt;"&amp;DATE(YEAR($F42),MONTH($F42)+1,1))</f>
        <v/>
      </c>
      <c r="H42" s="37">
        <f>COUNTIFS('入力する'!$A$2:$A$201,"&gt;="&amp;$F42,'入力する'!$A$2:$A$201,"&lt;"&amp;DATE(YEAR($F42),MONTH($F42)+1,1))</f>
        <v/>
      </c>
      <c r="I42" s="9" t="n"/>
      <c r="J42" s="9" t="n"/>
      <c r="K42" s="9" t="n"/>
      <c r="L42" s="9" t="n"/>
      <c r="M42" s="9" t="n"/>
    </row>
    <row r="43" ht="22" customHeight="1">
      <c r="A43" s="9" t="n"/>
      <c r="B43" s="9" t="n"/>
      <c r="C43" s="9" t="n"/>
      <c r="D43" s="9" t="n"/>
      <c r="E43" s="9" t="n"/>
      <c r="F43" s="40">
        <f>DATE(YEAR($F42),MONTH($F42)+1,1)</f>
        <v/>
      </c>
      <c r="G43" s="38">
        <f>SUMIFS('入力する'!$E$2:$E$201,'入力する'!$A$2:$A$201,"&gt;="&amp;$F43,'入力する'!$A$2:$A$201,"&lt;"&amp;DATE(YEAR($F43),MONTH($F43)+1,1))</f>
        <v/>
      </c>
      <c r="H43" s="37">
        <f>COUNTIFS('入力する'!$A$2:$A$201,"&gt;="&amp;$F43,'入力する'!$A$2:$A$201,"&lt;"&amp;DATE(YEAR($F43),MONTH($F43)+1,1))</f>
        <v/>
      </c>
      <c r="I43" s="9" t="n"/>
      <c r="J43" s="9" t="n"/>
      <c r="K43" s="9" t="n"/>
      <c r="L43" s="9" t="n"/>
      <c r="M43" s="9" t="n"/>
    </row>
    <row r="44" ht="22" customHeight="1">
      <c r="A44" s="9" t="n"/>
      <c r="B44" s="9" t="n"/>
      <c r="C44" s="9" t="n"/>
      <c r="D44" s="9" t="n"/>
      <c r="E44" s="9" t="n"/>
      <c r="F44" s="40">
        <f>DATE(YEAR($F43),MONTH($F43)+1,1)</f>
        <v/>
      </c>
      <c r="G44" s="38">
        <f>SUMIFS('入力する'!$E$2:$E$201,'入力する'!$A$2:$A$201,"&gt;="&amp;$F44,'入力する'!$A$2:$A$201,"&lt;"&amp;DATE(YEAR($F44),MONTH($F44)+1,1))</f>
        <v/>
      </c>
      <c r="H44" s="37">
        <f>COUNTIFS('入力する'!$A$2:$A$201,"&gt;="&amp;$F44,'入力する'!$A$2:$A$201,"&lt;"&amp;DATE(YEAR($F44),MONTH($F44)+1,1))</f>
        <v/>
      </c>
      <c r="I44" s="9" t="n"/>
      <c r="J44" s="9" t="n"/>
      <c r="K44" s="9" t="n"/>
      <c r="L44" s="9" t="n"/>
      <c r="M44" s="9" t="n"/>
    </row>
    <row r="45" ht="22" customHeight="1">
      <c r="A45" s="9" t="n"/>
      <c r="B45" s="9" t="n"/>
      <c r="C45" s="9" t="n"/>
      <c r="D45" s="9" t="n"/>
      <c r="E45" s="9" t="n"/>
      <c r="F45" s="40">
        <f>DATE(YEAR($F44),MONTH($F44)+1,1)</f>
        <v/>
      </c>
      <c r="G45" s="38">
        <f>SUMIFS('入力する'!$E$2:$E$201,'入力する'!$A$2:$A$201,"&gt;="&amp;$F45,'入力する'!$A$2:$A$201,"&lt;"&amp;DATE(YEAR($F45),MONTH($F45)+1,1))</f>
        <v/>
      </c>
      <c r="H45" s="37">
        <f>COUNTIFS('入力する'!$A$2:$A$201,"&gt;="&amp;$F45,'入力する'!$A$2:$A$201,"&lt;"&amp;DATE(YEAR($F45),MONTH($F45)+1,1))</f>
        <v/>
      </c>
      <c r="I45" s="9" t="n"/>
      <c r="J45" s="9" t="n"/>
      <c r="K45" s="9" t="n"/>
      <c r="L45" s="9" t="n"/>
      <c r="M45" s="9" t="n"/>
    </row>
    <row r="46" ht="22" customHeight="1">
      <c r="A46" s="9" t="n"/>
      <c r="B46" s="9" t="n"/>
      <c r="C46" s="9" t="n"/>
      <c r="D46" s="9" t="n"/>
      <c r="E46" s="9" t="n"/>
      <c r="F46" s="40">
        <f>DATE(YEAR($F45),MONTH($F45)+1,1)</f>
        <v/>
      </c>
      <c r="G46" s="38">
        <f>SUMIFS('入力する'!$E$2:$E$201,'入力する'!$A$2:$A$201,"&gt;="&amp;$F46,'入力する'!$A$2:$A$201,"&lt;"&amp;DATE(YEAR($F46),MONTH($F46)+1,1))</f>
        <v/>
      </c>
      <c r="H46" s="37">
        <f>COUNTIFS('入力する'!$A$2:$A$201,"&gt;="&amp;$F46,'入力する'!$A$2:$A$201,"&lt;"&amp;DATE(YEAR($F46),MONTH($F46)+1,1))</f>
        <v/>
      </c>
      <c r="I46" s="9" t="n"/>
      <c r="J46" s="9" t="n"/>
      <c r="K46" s="9" t="n"/>
      <c r="L46" s="9" t="n"/>
      <c r="M46" s="9" t="n"/>
    </row>
    <row r="47" ht="22" customHeight="1">
      <c r="A47" s="9" t="n"/>
      <c r="B47" s="9" t="n"/>
      <c r="C47" s="9" t="n"/>
      <c r="D47" s="9" t="n"/>
      <c r="E47" s="9" t="n"/>
      <c r="F47" s="40">
        <f>DATE(YEAR($F46),MONTH($F46)+1,1)</f>
        <v/>
      </c>
      <c r="G47" s="38">
        <f>SUMIFS('入力する'!$E$2:$E$201,'入力する'!$A$2:$A$201,"&gt;="&amp;$F47,'入力する'!$A$2:$A$201,"&lt;"&amp;DATE(YEAR($F47),MONTH($F47)+1,1))</f>
        <v/>
      </c>
      <c r="H47" s="37">
        <f>COUNTIFS('入力する'!$A$2:$A$201,"&gt;="&amp;$F47,'入力する'!$A$2:$A$201,"&lt;"&amp;DATE(YEAR($F47),MONTH($F47)+1,1))</f>
        <v/>
      </c>
      <c r="I47" s="9" t="n"/>
      <c r="J47" s="9" t="n"/>
      <c r="K47" s="9" t="n"/>
      <c r="L47" s="9" t="n"/>
      <c r="M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</row>
    <row r="49" ht="22" customHeight="1">
      <c r="A49" s="10" t="inlineStr">
        <is>
          <t>※ 「年5日の状況」に「あと◯日」と出ている人は、「取得の期限」までに残りの日数を取ってもらう必要があります。</t>
        </is>
      </c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</row>
    <row r="51" ht="22" customHeight="1">
      <c r="A51" s="41" t="inlineStr">
        <is>
          <t>このテンプレートは自由に使ってかまいません。改変・再配布も可です。</t>
        </is>
      </c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</row>
    <row r="52" ht="22" customHeight="1">
      <c r="A52" s="41" t="inlineStr">
        <is>
          <t>配布元: 副業ポートフォリオ https://satoru-log.jp</t>
        </is>
      </c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4:B4"/>
    <mergeCell ref="A1:M1"/>
    <mergeCell ref="A34:D34"/>
    <mergeCell ref="A19:H19"/>
    <mergeCell ref="A9:B9"/>
    <mergeCell ref="F34:I34"/>
  </mergeCells>
  <dataValidations count="1">
    <dataValidation sqref="C21:C32" showDropDown="0" showInputMessage="0" showErrorMessage="0" allowBlank="1" type="list">
      <formula1>"5,4,3,2,1"</formula1>
    </dataValidation>
  </dataValidation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49"/>
  <sheetViews>
    <sheetView showGridLines="0"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42" t="inlineStr">
        <is>
          <t>有給休暇の管理表 — 使い方と注意</t>
        </is>
      </c>
    </row>
    <row r="2" ht="22" customHeight="1">
      <c r="A2" s="43" t="inlineStr">
        <is>
          <t>取得した日を1行ずつ記録するだけで、付与日数・残日数・年5日の取得義務の達成状況までが自動で出る管理表です。</t>
        </is>
      </c>
    </row>
    <row r="3" ht="22" customHeight="1">
      <c r="A3" s="43" t="inlineStr"/>
    </row>
    <row r="4" ht="26" customHeight="1">
      <c r="A4" s="11" t="inlineStr">
        <is>
          <t>使い方（3ステップ）</t>
        </is>
      </c>
    </row>
    <row r="5" ht="22" customHeight="1">
      <c r="A5" s="43" t="inlineStr">
        <is>
          <t>1. 「集計を見る」シートのB5に、1日の所定労働時間（ふつうは8）を入れます。時間単位の年休を日数に直すときに使います。</t>
        </is>
      </c>
    </row>
    <row r="6" ht="22" customHeight="1">
      <c r="A6" s="43" t="inlineStr">
        <is>
          <t>2. 同じシートのA21から下に、氏名・入社日・週の所定労働日数・前年からの繰越日数を1人1行で入れます。基準日と付与日数は自動で出ます。</t>
        </is>
      </c>
    </row>
    <row r="7" ht="22" customHeight="1">
      <c r="A7" s="43" t="inlineStr">
        <is>
          <t>3. 「入力する」シートのA2から下に、取得日・氏名・取得の単位を1行ずつ入れます。時間単位のときだけD列に時間数を入れてください。</t>
        </is>
      </c>
    </row>
    <row r="8" ht="22" customHeight="1">
      <c r="A8" s="43" t="inlineStr"/>
    </row>
    <row r="9" ht="26" customHeight="1">
      <c r="A9" s="11" t="inlineStr">
        <is>
          <t>自動で計算される場所</t>
        </is>
      </c>
    </row>
    <row r="10" ht="22" customHeight="1">
      <c r="A10" s="43" t="inlineStr">
        <is>
          <t>「入力する」E列「取得日数」… 全日は1日、午前半休と午後半休は0.5日、時間単位は「時間数÷1日の所定労働時間」で日数に直します。</t>
        </is>
      </c>
    </row>
    <row r="11" ht="22" customHeight="1">
      <c r="A11" s="43" t="inlineStr">
        <is>
          <t>「入力する」F列「年5日の対象」… 年5日の取得義務に数えられる日数です。時間単位の年休は数えられないので0になります。</t>
        </is>
      </c>
    </row>
    <row r="12" ht="22" customHeight="1">
      <c r="A12" s="43" t="inlineStr">
        <is>
          <t>「集計を見る」E〜M列 … 今期の基準日・付与日数・使える日数・取得日数・残日数・年5日の状況・取得の期限・取得の多い順が出ます。</t>
        </is>
      </c>
    </row>
    <row r="13" ht="22" customHeight="1">
      <c r="A13" s="43" t="inlineStr">
        <is>
          <t>「集計を見る」下段 … 取得の単位ごとの内訳と構成比、月ごとの取得日数の推移が出ます。グラフ2つも自動で動きます。</t>
        </is>
      </c>
    </row>
    <row r="14" ht="22" customHeight="1">
      <c r="A14" s="43" t="inlineStr"/>
    </row>
    <row r="15" ht="26" customHeight="1">
      <c r="A15" s="11" t="inlineStr">
        <is>
          <t>付与日数のめやす（労働基準法第39条）</t>
        </is>
      </c>
    </row>
    <row r="16" ht="22" customHeight="1">
      <c r="A16" s="43" t="inlineStr">
        <is>
          <t>勤続6か月 / 1年6か月 / 2年6か月 / 3年6か月 / 4年6か月 / 5年6か月 / 6年6か月以降、の順に書いています。</t>
        </is>
      </c>
    </row>
    <row r="17" ht="22" customHeight="1">
      <c r="A17" s="43" t="inlineStr">
        <is>
          <t>週5日以上または週30時間以上 … 10日 / 11日 / 12日 / 14日 / 16日 / 18日 / 20日</t>
        </is>
      </c>
    </row>
    <row r="18" ht="22" customHeight="1">
      <c r="A18" s="43" t="inlineStr">
        <is>
          <t>週4日 … 7日 / 8日 / 9日 / 10日 / 12日 / 13日 / 15日</t>
        </is>
      </c>
    </row>
    <row r="19" ht="22" customHeight="1">
      <c r="A19" s="43" t="inlineStr">
        <is>
          <t>週3日 … 5日 / 6日 / 6日 / 8日 / 9日 / 10日 / 11日</t>
        </is>
      </c>
    </row>
    <row r="20" ht="22" customHeight="1">
      <c r="A20" s="43" t="inlineStr">
        <is>
          <t>週2日 … 3日 / 4日 / 4日 / 5日 / 6日 / 6日 / 7日</t>
        </is>
      </c>
    </row>
    <row r="21" ht="22" customHeight="1">
      <c r="A21" s="43" t="inlineStr">
        <is>
          <t>週1日 … 1日 / 2日 / 2日 / 2日 / 3日 / 3日 / 3日</t>
        </is>
      </c>
    </row>
    <row r="22" ht="22" customHeight="1">
      <c r="A22" s="43" t="inlineStr">
        <is>
          <t>※ 週4日以下でも週の所定労働時間が30時間以上なら、いちばん上の行と同じ日数になります。その場合はC列を5のままにしてください。</t>
        </is>
      </c>
    </row>
    <row r="23" ht="22" customHeight="1">
      <c r="A23" s="43" t="inlineStr"/>
    </row>
    <row r="24" ht="26" customHeight="1">
      <c r="A24" s="11" t="inlineStr">
        <is>
          <t>法律の決まりで気をつけること</t>
        </is>
      </c>
    </row>
    <row r="25" ht="22" customHeight="1">
      <c r="A25" s="43" t="inlineStr">
        <is>
          <t>・年次有給休暇管理簿に必ず残す項目は「取得した日（時季）」「取得した日数」「基準日」の3つで、この表はその3つをすべて持っています。</t>
        </is>
      </c>
    </row>
    <row r="26" ht="22" customHeight="1">
      <c r="A26" s="43" t="inlineStr">
        <is>
          <t>・管理簿は労働者ごとに作り、その年度が終わったあと3年間は保存する決まりです。古い行も消さずに残しておいてください。</t>
        </is>
      </c>
    </row>
    <row r="27" ht="22" customHeight="1">
      <c r="A27" s="43" t="inlineStr">
        <is>
          <t>・年10日以上付与された人には、基準日から1年以内に5日を取らせる義務があります。付与が10日に満たない人はK列に「対象外」と出ます。</t>
        </is>
      </c>
    </row>
    <row r="28" ht="22" customHeight="1">
      <c r="A28" s="43" t="inlineStr">
        <is>
          <t>・年5日の義務に半日単位の取得は0.5日として数えられますが、時間単位の年休は数えられません。F列はその決まりに合わせています。</t>
        </is>
      </c>
    </row>
    <row r="29" ht="22" customHeight="1">
      <c r="A29" s="43" t="inlineStr">
        <is>
          <t>・時間単位の年休は年5日ぶんまでしか取れません。上限の時間数はB7に出るので、B17の合計と見くらべてください。</t>
        </is>
      </c>
    </row>
    <row r="30" ht="22" customHeight="1">
      <c r="A30" s="43" t="inlineStr">
        <is>
          <t>・有給休暇は2年で時効になるため、繰越日数に入れられるのは前の年度に残った分までです。それより古い分は消えます。</t>
        </is>
      </c>
    </row>
    <row r="31" ht="22" customHeight="1">
      <c r="A31" s="43" t="inlineStr">
        <is>
          <t>・有給を取る理由は問わない決まりなので、取得事由の欄は置いていません。メモ欄は引き継ぎのおぼえ書きに使ってください。</t>
        </is>
      </c>
    </row>
    <row r="32" ht="22" customHeight="1">
      <c r="A32" s="43" t="inlineStr">
        <is>
          <t>・残業や深夜労働、休日労働の記録はこの表の役目ではありません。出勤簿と賃金台帳のほうで別に残してください。</t>
        </is>
      </c>
    </row>
    <row r="33" ht="22" customHeight="1">
      <c r="A33" s="43" t="inlineStr"/>
    </row>
    <row r="34" ht="26" customHeight="1">
      <c r="A34" s="11" t="inlineStr">
        <is>
          <t>もっと便利に使うコツ</t>
        </is>
      </c>
    </row>
    <row r="35" ht="22" customHeight="1">
      <c r="A35" s="43" t="inlineStr">
        <is>
          <t>・見出し行のフィルタで氏名をしぼると、その人が取った日だけを並べて確かめられます。</t>
        </is>
      </c>
    </row>
    <row r="36" ht="22" customHeight="1">
      <c r="A36" s="43" t="inlineStr">
        <is>
          <t>・「年5日の状況」が「あと◯日」の人は、「取得の期限」の日付を見ながら早めに日を決めておくと慌てずにすみます。</t>
        </is>
      </c>
    </row>
    <row r="37" ht="22" customHeight="1">
      <c r="A37" s="43" t="inlineStr">
        <is>
          <t>・基準日が変わったら、その人の残日数を繰越日数（D列）に書きうつしてください。繰越せるのは前の年度に残った分だけです。</t>
        </is>
      </c>
    </row>
    <row r="38" ht="22" customHeight="1">
      <c r="A38" s="43" t="inlineStr"/>
    </row>
    <row r="39" ht="26" customHeight="1">
      <c r="A39" s="11" t="inlineStr">
        <is>
          <t>注意</t>
        </is>
      </c>
    </row>
    <row r="40" ht="22" customHeight="1">
      <c r="A40" s="43" t="inlineStr">
        <is>
          <t>・薄い黄色のセルが入力欄、薄い青のセルは自動計算です。青いセルは書きかえないでください。</t>
        </is>
      </c>
    </row>
    <row r="41" ht="22" customHeight="1">
      <c r="A41" s="43" t="inlineStr">
        <is>
          <t>・日付は必ず日付として入力してください。文字として入れると取得日数も集計も空欄のままになります。</t>
        </is>
      </c>
    </row>
    <row r="42" ht="22" customHeight="1">
      <c r="A42" s="43" t="inlineStr">
        <is>
          <t>・氏名は「集計を見る」シートと1文字もちがわないように入れてください。ちがうと別の人として数えられます。</t>
        </is>
      </c>
    </row>
    <row r="43" ht="22" customHeight="1">
      <c r="A43" s="43" t="inlineStr">
        <is>
          <t>・201行目より下に増やすときは、200行目をコピーして下の行に貼り付けてください。書式と数式が引きつがれます。</t>
        </is>
      </c>
    </row>
    <row r="44" ht="22" customHeight="1">
      <c r="A44" s="43" t="inlineStr">
        <is>
          <t>・「集計を見る」シートの数式は「入力する」シートの201行目までを見ています。行を増やしたら数式の範囲も広げてください。</t>
        </is>
      </c>
    </row>
    <row r="45" ht="22" customHeight="1">
      <c r="A45" s="43" t="inlineStr">
        <is>
          <t>・入社日や休暇の記録は個人情報です。ファイルの保存場所と共有する相手にはご注意ください。</t>
        </is>
      </c>
    </row>
    <row r="46" ht="22" customHeight="1">
      <c r="A46" s="43" t="inlineStr"/>
    </row>
    <row r="47" ht="26" customHeight="1">
      <c r="A47" s="11" t="inlineStr">
        <is>
          <t>このファイルについて</t>
        </is>
      </c>
    </row>
    <row r="48" ht="22" customHeight="1">
      <c r="A48" s="43" t="inlineStr">
        <is>
          <t>このテンプレートは自由に使ってかまいません。改変・再配布も可です。</t>
        </is>
      </c>
    </row>
    <row r="49" ht="22" customHeight="1">
      <c r="A49" s="43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2026-09-12T20:47:28Z</dcterms:created>
  <dcterms:modified xmlns:dcterms="http://purl.org/dc/terms/" xmlns:xsi="http://www.w3.org/2001/XMLSchema-instance" xsi:type="dcterms:W3CDTF">2026-09-12T20:47:28Z</dcterms:modified>
</cp:coreProperties>
</file>