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'入力する'!$A$1:$M$201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&quot;件&quot;"/>
    <numFmt numFmtId="166" formatCode="0.0%"/>
    <numFmt numFmtId="167" formatCode="#,##0&quot;枚&quot;"/>
    <numFmt numFmtId="168" formatCode="#,##0&quot;日&quot;"/>
  </numFmts>
  <fonts count="7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color rgb="0044546A"/>
      <sz val="11"/>
    </font>
    <font>
      <name val="游ゴシック"/>
      <b val="1"/>
      <color rgb="001F3864"/>
      <sz val="16"/>
    </font>
    <font>
      <name val="游ゴシック"/>
      <color rgb="007F7F7F"/>
      <sz val="10"/>
    </font>
    <font>
      <name val="游ゴシック"/>
      <b val="1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C9E"/>
      </patternFill>
    </fill>
    <fill>
      <patternFill patternType="solid">
        <fgColor rgb="00FFF2CC"/>
      </patternFill>
    </fill>
    <fill>
      <patternFill patternType="solid">
        <fgColor rgb="00F7F8FA"/>
      </patternFill>
    </fill>
    <fill>
      <patternFill patternType="solid">
        <fgColor rgb="00E8EDF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49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168" fontId="3" fillId="0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4" borderId="1" applyAlignment="1" applyProtection="1" pivotButton="0" quotePrefix="0" xfId="0">
      <alignment horizontal="left" vertical="center"/>
      <protection locked="0" hidden="0"/>
    </xf>
    <xf numFmtId="0" fontId="2" fillId="4" borderId="1" applyAlignment="1" applyProtection="1" pivotButton="0" quotePrefix="0" xfId="0">
      <alignment horizontal="center" vertical="center"/>
      <protection locked="0" hidden="0"/>
    </xf>
    <xf numFmtId="49" fontId="2" fillId="4" borderId="1" applyAlignment="1" applyProtection="1" pivotButton="0" quotePrefix="0" xfId="0">
      <alignment horizontal="center" vertical="center"/>
      <protection locked="0" hidden="0"/>
    </xf>
    <xf numFmtId="164" fontId="2" fillId="4" borderId="1" applyAlignment="1" applyProtection="1" pivotButton="0" quotePrefix="0" xfId="0">
      <alignment horizontal="right" vertical="center"/>
      <protection locked="0" hidden="0"/>
    </xf>
    <xf numFmtId="1" fontId="2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区分べつの件数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'集計を見る'!B35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'集計を見る'!$A$36:$A$42</f>
            </numRef>
          </cat>
          <val>
            <numRef>
              <f>'集計を見る'!$B$36:$B$42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月べつの発送予定と発送ずみ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'集計を見る'!B76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'集計を見る'!$A$77:$A$88</f>
            </numRef>
          </cat>
          <val>
            <numRef>
              <f>'集計を見る'!$B$77:$B$88</f>
            </numRef>
          </val>
        </ser>
        <ser>
          <idx val="1"/>
          <order val="1"/>
          <tx>
            <strRef>
              <f>'集計を見る'!C76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'集計を見る'!$A$77:$A$88</f>
            </numRef>
          </cat>
          <val>
            <numRef>
              <f>'集計を見る'!$C$77:$C$88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件数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30</row>
      <rowOff>0</rowOff>
    </from>
    <ext cx="72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M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8" customWidth="1" min="3" max="3"/>
    <col width="11" customWidth="1" min="4" max="4"/>
    <col width="42" customWidth="1" min="5" max="5"/>
    <col width="14" customWidth="1" min="6" max="6"/>
    <col width="14" customWidth="1" min="7" max="7"/>
    <col width="13" customWidth="1" min="8" max="8"/>
    <col width="11" customWidth="1" min="9" max="9"/>
    <col width="30" customWidth="1" min="10" max="10"/>
    <col width="46" customWidth="1" min="11" max="11"/>
    <col width="14" customWidth="1" min="12" max="12"/>
    <col hidden="1" width="11" customWidth="1" min="13" max="13"/>
  </cols>
  <sheetData>
    <row r="1" ht="26" customHeight="1">
      <c r="A1" s="1" t="inlineStr">
        <is>
          <t>会社・団体名</t>
        </is>
      </c>
      <c r="B1" s="1" t="inlineStr">
        <is>
          <t>氏名</t>
        </is>
      </c>
      <c r="C1" s="1" t="inlineStr">
        <is>
          <t>敬称</t>
        </is>
      </c>
      <c r="D1" s="1" t="inlineStr">
        <is>
          <t>郵便番号</t>
        </is>
      </c>
      <c r="E1" s="1" t="inlineStr">
        <is>
          <t>住所（建物・部屋番号まで）</t>
        </is>
      </c>
      <c r="F1" s="1" t="inlineStr">
        <is>
          <t>区分</t>
        </is>
      </c>
      <c r="G1" s="1" t="inlineStr">
        <is>
          <t>送付物</t>
        </is>
      </c>
      <c r="H1" s="1" t="inlineStr">
        <is>
          <t>発送予定日</t>
        </is>
      </c>
      <c r="I1" s="1" t="inlineStr">
        <is>
          <t>状態</t>
        </is>
      </c>
      <c r="J1" s="2" t="inlineStr">
        <is>
          <t>宛名（自動）</t>
        </is>
      </c>
      <c r="K1" s="2" t="inlineStr">
        <is>
          <t>郵便番号＋住所（自動）</t>
        </is>
      </c>
      <c r="L1" s="2" t="inlineStr">
        <is>
          <t>チェック（自動）</t>
        </is>
      </c>
      <c r="M1" s="2" t="inlineStr">
        <is>
          <t>月（自動）</t>
        </is>
      </c>
    </row>
    <row r="2" ht="22" customHeight="1">
      <c r="A2" s="37" t="n"/>
      <c r="B2" s="37" t="n"/>
      <c r="C2" s="38" t="n"/>
      <c r="D2" s="39" t="n"/>
      <c r="E2" s="37" t="n"/>
      <c r="F2" s="38" t="n"/>
      <c r="G2" s="38" t="n"/>
      <c r="H2" s="40" t="n"/>
      <c r="I2" s="38" t="n"/>
      <c r="J2" s="7">
        <f>IF(AND($A2="",$B2=""),"",TRIM($A2&amp;" "&amp;$B2&amp;" "&amp;$C2))</f>
        <v/>
      </c>
      <c r="K2" s="7">
        <f>IF($E2="","",IF($D2="",$E2,"〒"&amp;$D2&amp;" "&amp;$E2))</f>
        <v/>
      </c>
      <c r="L2" s="8">
        <f>IF($J2="","",IF(OR($C2="",$D2="",$E2=""),"要確認",IF(COUNTIF('入力する'!$J$2:$J$201,$J2)&gt;1,"重複の疑い","OK")))</f>
        <v/>
      </c>
      <c r="M2" s="8">
        <f>IF($H2="","",TEXT($H2,"yyyy/mm"))</f>
        <v/>
      </c>
    </row>
    <row r="3" ht="22" customHeight="1">
      <c r="A3" s="37" t="n"/>
      <c r="B3" s="37" t="n"/>
      <c r="C3" s="38" t="n"/>
      <c r="D3" s="39" t="n"/>
      <c r="E3" s="37" t="n"/>
      <c r="F3" s="38" t="n"/>
      <c r="G3" s="38" t="n"/>
      <c r="H3" s="40" t="n"/>
      <c r="I3" s="38" t="n"/>
      <c r="J3" s="9">
        <f>IF(AND($A3="",$B3=""),"",TRIM($A3&amp;" "&amp;$B3&amp;" "&amp;$C3))</f>
        <v/>
      </c>
      <c r="K3" s="9">
        <f>IF($E3="","",IF($D3="",$E3,"〒"&amp;$D3&amp;" "&amp;$E3))</f>
        <v/>
      </c>
      <c r="L3" s="10">
        <f>IF($J3="","",IF(OR($C3="",$D3="",$E3=""),"要確認",IF(COUNTIF('入力する'!$J$2:$J$201,$J3)&gt;1,"重複の疑い","OK")))</f>
        <v/>
      </c>
      <c r="M3" s="10">
        <f>IF($H3="","",TEXT($H3,"yyyy/mm"))</f>
        <v/>
      </c>
    </row>
    <row r="4" ht="22" customHeight="1">
      <c r="A4" s="37" t="n"/>
      <c r="B4" s="37" t="n"/>
      <c r="C4" s="38" t="n"/>
      <c r="D4" s="39" t="n"/>
      <c r="E4" s="37" t="n"/>
      <c r="F4" s="38" t="n"/>
      <c r="G4" s="38" t="n"/>
      <c r="H4" s="40" t="n"/>
      <c r="I4" s="38" t="n"/>
      <c r="J4" s="7">
        <f>IF(AND($A4="",$B4=""),"",TRIM($A4&amp;" "&amp;$B4&amp;" "&amp;$C4))</f>
        <v/>
      </c>
      <c r="K4" s="7">
        <f>IF($E4="","",IF($D4="",$E4,"〒"&amp;$D4&amp;" "&amp;$E4))</f>
        <v/>
      </c>
      <c r="L4" s="8">
        <f>IF($J4="","",IF(OR($C4="",$D4="",$E4=""),"要確認",IF(COUNTIF('入力する'!$J$2:$J$201,$J4)&gt;1,"重複の疑い","OK")))</f>
        <v/>
      </c>
      <c r="M4" s="8">
        <f>IF($H4="","",TEXT($H4,"yyyy/mm"))</f>
        <v/>
      </c>
    </row>
    <row r="5" ht="22" customHeight="1">
      <c r="A5" s="37" t="n"/>
      <c r="B5" s="37" t="n"/>
      <c r="C5" s="38" t="n"/>
      <c r="D5" s="39" t="n"/>
      <c r="E5" s="37" t="n"/>
      <c r="F5" s="38" t="n"/>
      <c r="G5" s="38" t="n"/>
      <c r="H5" s="40" t="n"/>
      <c r="I5" s="38" t="n"/>
      <c r="J5" s="9">
        <f>IF(AND($A5="",$B5=""),"",TRIM($A5&amp;" "&amp;$B5&amp;" "&amp;$C5))</f>
        <v/>
      </c>
      <c r="K5" s="9">
        <f>IF($E5="","",IF($D5="",$E5,"〒"&amp;$D5&amp;" "&amp;$E5))</f>
        <v/>
      </c>
      <c r="L5" s="10">
        <f>IF($J5="","",IF(OR($C5="",$D5="",$E5=""),"要確認",IF(COUNTIF('入力する'!$J$2:$J$201,$J5)&gt;1,"重複の疑い","OK")))</f>
        <v/>
      </c>
      <c r="M5" s="10">
        <f>IF($H5="","",TEXT($H5,"yyyy/mm"))</f>
        <v/>
      </c>
    </row>
    <row r="6" ht="22" customHeight="1">
      <c r="A6" s="37" t="n"/>
      <c r="B6" s="37" t="n"/>
      <c r="C6" s="38" t="n"/>
      <c r="D6" s="39" t="n"/>
      <c r="E6" s="37" t="n"/>
      <c r="F6" s="38" t="n"/>
      <c r="G6" s="38" t="n"/>
      <c r="H6" s="40" t="n"/>
      <c r="I6" s="38" t="n"/>
      <c r="J6" s="7">
        <f>IF(AND($A6="",$B6=""),"",TRIM($A6&amp;" "&amp;$B6&amp;" "&amp;$C6))</f>
        <v/>
      </c>
      <c r="K6" s="7">
        <f>IF($E6="","",IF($D6="",$E6,"〒"&amp;$D6&amp;" "&amp;$E6))</f>
        <v/>
      </c>
      <c r="L6" s="8">
        <f>IF($J6="","",IF(OR($C6="",$D6="",$E6=""),"要確認",IF(COUNTIF('入力する'!$J$2:$J$201,$J6)&gt;1,"重複の疑い","OK")))</f>
        <v/>
      </c>
      <c r="M6" s="8">
        <f>IF($H6="","",TEXT($H6,"yyyy/mm"))</f>
        <v/>
      </c>
    </row>
    <row r="7" ht="22" customHeight="1">
      <c r="A7" s="37" t="n"/>
      <c r="B7" s="37" t="n"/>
      <c r="C7" s="38" t="n"/>
      <c r="D7" s="39" t="n"/>
      <c r="E7" s="37" t="n"/>
      <c r="F7" s="38" t="n"/>
      <c r="G7" s="38" t="n"/>
      <c r="H7" s="40" t="n"/>
      <c r="I7" s="38" t="n"/>
      <c r="J7" s="9">
        <f>IF(AND($A7="",$B7=""),"",TRIM($A7&amp;" "&amp;$B7&amp;" "&amp;$C7))</f>
        <v/>
      </c>
      <c r="K7" s="9">
        <f>IF($E7="","",IF($D7="",$E7,"〒"&amp;$D7&amp;" "&amp;$E7))</f>
        <v/>
      </c>
      <c r="L7" s="10">
        <f>IF($J7="","",IF(OR($C7="",$D7="",$E7=""),"要確認",IF(COUNTIF('入力する'!$J$2:$J$201,$J7)&gt;1,"重複の疑い","OK")))</f>
        <v/>
      </c>
      <c r="M7" s="10">
        <f>IF($H7="","",TEXT($H7,"yyyy/mm"))</f>
        <v/>
      </c>
    </row>
    <row r="8" ht="22" customHeight="1">
      <c r="A8" s="37" t="n"/>
      <c r="B8" s="37" t="n"/>
      <c r="C8" s="38" t="n"/>
      <c r="D8" s="39" t="n"/>
      <c r="E8" s="37" t="n"/>
      <c r="F8" s="38" t="n"/>
      <c r="G8" s="38" t="n"/>
      <c r="H8" s="40" t="n"/>
      <c r="I8" s="38" t="n"/>
      <c r="J8" s="7">
        <f>IF(AND($A8="",$B8=""),"",TRIM($A8&amp;" "&amp;$B8&amp;" "&amp;$C8))</f>
        <v/>
      </c>
      <c r="K8" s="7">
        <f>IF($E8="","",IF($D8="",$E8,"〒"&amp;$D8&amp;" "&amp;$E8))</f>
        <v/>
      </c>
      <c r="L8" s="8">
        <f>IF($J8="","",IF(OR($C8="",$D8="",$E8=""),"要確認",IF(COUNTIF('入力する'!$J$2:$J$201,$J8)&gt;1,"重複の疑い","OK")))</f>
        <v/>
      </c>
      <c r="M8" s="8">
        <f>IF($H8="","",TEXT($H8,"yyyy/mm"))</f>
        <v/>
      </c>
    </row>
    <row r="9" ht="22" customHeight="1">
      <c r="A9" s="37" t="n"/>
      <c r="B9" s="37" t="n"/>
      <c r="C9" s="38" t="n"/>
      <c r="D9" s="39" t="n"/>
      <c r="E9" s="37" t="n"/>
      <c r="F9" s="38" t="n"/>
      <c r="G9" s="38" t="n"/>
      <c r="H9" s="40" t="n"/>
      <c r="I9" s="38" t="n"/>
      <c r="J9" s="9">
        <f>IF(AND($A9="",$B9=""),"",TRIM($A9&amp;" "&amp;$B9&amp;" "&amp;$C9))</f>
        <v/>
      </c>
      <c r="K9" s="9">
        <f>IF($E9="","",IF($D9="",$E9,"〒"&amp;$D9&amp;" "&amp;$E9))</f>
        <v/>
      </c>
      <c r="L9" s="10">
        <f>IF($J9="","",IF(OR($C9="",$D9="",$E9=""),"要確認",IF(COUNTIF('入力する'!$J$2:$J$201,$J9)&gt;1,"重複の疑い","OK")))</f>
        <v/>
      </c>
      <c r="M9" s="10">
        <f>IF($H9="","",TEXT($H9,"yyyy/mm"))</f>
        <v/>
      </c>
    </row>
    <row r="10" ht="22" customHeight="1">
      <c r="A10" s="37" t="n"/>
      <c r="B10" s="37" t="n"/>
      <c r="C10" s="38" t="n"/>
      <c r="D10" s="39" t="n"/>
      <c r="E10" s="37" t="n"/>
      <c r="F10" s="38" t="n"/>
      <c r="G10" s="38" t="n"/>
      <c r="H10" s="40" t="n"/>
      <c r="I10" s="38" t="n"/>
      <c r="J10" s="7">
        <f>IF(AND($A10="",$B10=""),"",TRIM($A10&amp;" "&amp;$B10&amp;" "&amp;$C10))</f>
        <v/>
      </c>
      <c r="K10" s="7">
        <f>IF($E10="","",IF($D10="",$E10,"〒"&amp;$D10&amp;" "&amp;$E10))</f>
        <v/>
      </c>
      <c r="L10" s="8">
        <f>IF($J10="","",IF(OR($C10="",$D10="",$E10=""),"要確認",IF(COUNTIF('入力する'!$J$2:$J$201,$J10)&gt;1,"重複の疑い","OK")))</f>
        <v/>
      </c>
      <c r="M10" s="8">
        <f>IF($H10="","",TEXT($H10,"yyyy/mm"))</f>
        <v/>
      </c>
    </row>
    <row r="11" ht="22" customHeight="1">
      <c r="A11" s="37" t="n"/>
      <c r="B11" s="37" t="n"/>
      <c r="C11" s="38" t="n"/>
      <c r="D11" s="39" t="n"/>
      <c r="E11" s="37" t="n"/>
      <c r="F11" s="38" t="n"/>
      <c r="G11" s="38" t="n"/>
      <c r="H11" s="40" t="n"/>
      <c r="I11" s="38" t="n"/>
      <c r="J11" s="9">
        <f>IF(AND($A11="",$B11=""),"",TRIM($A11&amp;" "&amp;$B11&amp;" "&amp;$C11))</f>
        <v/>
      </c>
      <c r="K11" s="9">
        <f>IF($E11="","",IF($D11="",$E11,"〒"&amp;$D11&amp;" "&amp;$E11))</f>
        <v/>
      </c>
      <c r="L11" s="10">
        <f>IF($J11="","",IF(OR($C11="",$D11="",$E11=""),"要確認",IF(COUNTIF('入力する'!$J$2:$J$201,$J11)&gt;1,"重複の疑い","OK")))</f>
        <v/>
      </c>
      <c r="M11" s="10">
        <f>IF($H11="","",TEXT($H11,"yyyy/mm"))</f>
        <v/>
      </c>
    </row>
    <row r="12" ht="22" customHeight="1">
      <c r="A12" s="37" t="n"/>
      <c r="B12" s="37" t="n"/>
      <c r="C12" s="38" t="n"/>
      <c r="D12" s="39" t="n"/>
      <c r="E12" s="37" t="n"/>
      <c r="F12" s="38" t="n"/>
      <c r="G12" s="38" t="n"/>
      <c r="H12" s="40" t="n"/>
      <c r="I12" s="38" t="n"/>
      <c r="J12" s="7">
        <f>IF(AND($A12="",$B12=""),"",TRIM($A12&amp;" "&amp;$B12&amp;" "&amp;$C12))</f>
        <v/>
      </c>
      <c r="K12" s="7">
        <f>IF($E12="","",IF($D12="",$E12,"〒"&amp;$D12&amp;" "&amp;$E12))</f>
        <v/>
      </c>
      <c r="L12" s="8">
        <f>IF($J12="","",IF(OR($C12="",$D12="",$E12=""),"要確認",IF(COUNTIF('入力する'!$J$2:$J$201,$J12)&gt;1,"重複の疑い","OK")))</f>
        <v/>
      </c>
      <c r="M12" s="8">
        <f>IF($H12="","",TEXT($H12,"yyyy/mm"))</f>
        <v/>
      </c>
    </row>
    <row r="13" ht="22" customHeight="1">
      <c r="A13" s="37" t="n"/>
      <c r="B13" s="37" t="n"/>
      <c r="C13" s="38" t="n"/>
      <c r="D13" s="39" t="n"/>
      <c r="E13" s="37" t="n"/>
      <c r="F13" s="38" t="n"/>
      <c r="G13" s="38" t="n"/>
      <c r="H13" s="40" t="n"/>
      <c r="I13" s="38" t="n"/>
      <c r="J13" s="9">
        <f>IF(AND($A13="",$B13=""),"",TRIM($A13&amp;" "&amp;$B13&amp;" "&amp;$C13))</f>
        <v/>
      </c>
      <c r="K13" s="9">
        <f>IF($E13="","",IF($D13="",$E13,"〒"&amp;$D13&amp;" "&amp;$E13))</f>
        <v/>
      </c>
      <c r="L13" s="10">
        <f>IF($J13="","",IF(OR($C13="",$D13="",$E13=""),"要確認",IF(COUNTIF('入力する'!$J$2:$J$201,$J13)&gt;1,"重複の疑い","OK")))</f>
        <v/>
      </c>
      <c r="M13" s="10">
        <f>IF($H13="","",TEXT($H13,"yyyy/mm"))</f>
        <v/>
      </c>
    </row>
    <row r="14" ht="22" customHeight="1">
      <c r="A14" s="37" t="n"/>
      <c r="B14" s="37" t="n"/>
      <c r="C14" s="38" t="n"/>
      <c r="D14" s="39" t="n"/>
      <c r="E14" s="37" t="n"/>
      <c r="F14" s="38" t="n"/>
      <c r="G14" s="38" t="n"/>
      <c r="H14" s="40" t="n"/>
      <c r="I14" s="38" t="n"/>
      <c r="J14" s="7">
        <f>IF(AND($A14="",$B14=""),"",TRIM($A14&amp;" "&amp;$B14&amp;" "&amp;$C14))</f>
        <v/>
      </c>
      <c r="K14" s="7">
        <f>IF($E14="","",IF($D14="",$E14,"〒"&amp;$D14&amp;" "&amp;$E14))</f>
        <v/>
      </c>
      <c r="L14" s="8">
        <f>IF($J14="","",IF(OR($C14="",$D14="",$E14=""),"要確認",IF(COUNTIF('入力する'!$J$2:$J$201,$J14)&gt;1,"重複の疑い","OK")))</f>
        <v/>
      </c>
      <c r="M14" s="8">
        <f>IF($H14="","",TEXT($H14,"yyyy/mm"))</f>
        <v/>
      </c>
    </row>
    <row r="15" ht="22" customHeight="1">
      <c r="A15" s="37" t="n"/>
      <c r="B15" s="37" t="n"/>
      <c r="C15" s="38" t="n"/>
      <c r="D15" s="39" t="n"/>
      <c r="E15" s="37" t="n"/>
      <c r="F15" s="38" t="n"/>
      <c r="G15" s="38" t="n"/>
      <c r="H15" s="40" t="n"/>
      <c r="I15" s="38" t="n"/>
      <c r="J15" s="9">
        <f>IF(AND($A15="",$B15=""),"",TRIM($A15&amp;" "&amp;$B15&amp;" "&amp;$C15))</f>
        <v/>
      </c>
      <c r="K15" s="9">
        <f>IF($E15="","",IF($D15="",$E15,"〒"&amp;$D15&amp;" "&amp;$E15))</f>
        <v/>
      </c>
      <c r="L15" s="10">
        <f>IF($J15="","",IF(OR($C15="",$D15="",$E15=""),"要確認",IF(COUNTIF('入力する'!$J$2:$J$201,$J15)&gt;1,"重複の疑い","OK")))</f>
        <v/>
      </c>
      <c r="M15" s="10">
        <f>IF($H15="","",TEXT($H15,"yyyy/mm"))</f>
        <v/>
      </c>
    </row>
    <row r="16" ht="22" customHeight="1">
      <c r="A16" s="37" t="n"/>
      <c r="B16" s="37" t="n"/>
      <c r="C16" s="38" t="n"/>
      <c r="D16" s="39" t="n"/>
      <c r="E16" s="37" t="n"/>
      <c r="F16" s="38" t="n"/>
      <c r="G16" s="38" t="n"/>
      <c r="H16" s="40" t="n"/>
      <c r="I16" s="38" t="n"/>
      <c r="J16" s="7">
        <f>IF(AND($A16="",$B16=""),"",TRIM($A16&amp;" "&amp;$B16&amp;" "&amp;$C16))</f>
        <v/>
      </c>
      <c r="K16" s="7">
        <f>IF($E16="","",IF($D16="",$E16,"〒"&amp;$D16&amp;" "&amp;$E16))</f>
        <v/>
      </c>
      <c r="L16" s="8">
        <f>IF($J16="","",IF(OR($C16="",$D16="",$E16=""),"要確認",IF(COUNTIF('入力する'!$J$2:$J$201,$J16)&gt;1,"重複の疑い","OK")))</f>
        <v/>
      </c>
      <c r="M16" s="8">
        <f>IF($H16="","",TEXT($H16,"yyyy/mm"))</f>
        <v/>
      </c>
    </row>
    <row r="17" ht="22" customHeight="1">
      <c r="A17" s="37" t="n"/>
      <c r="B17" s="37" t="n"/>
      <c r="C17" s="38" t="n"/>
      <c r="D17" s="39" t="n"/>
      <c r="E17" s="37" t="n"/>
      <c r="F17" s="38" t="n"/>
      <c r="G17" s="38" t="n"/>
      <c r="H17" s="40" t="n"/>
      <c r="I17" s="38" t="n"/>
      <c r="J17" s="9">
        <f>IF(AND($A17="",$B17=""),"",TRIM($A17&amp;" "&amp;$B17&amp;" "&amp;$C17))</f>
        <v/>
      </c>
      <c r="K17" s="9">
        <f>IF($E17="","",IF($D17="",$E17,"〒"&amp;$D17&amp;" "&amp;$E17))</f>
        <v/>
      </c>
      <c r="L17" s="10">
        <f>IF($J17="","",IF(OR($C17="",$D17="",$E17=""),"要確認",IF(COUNTIF('入力する'!$J$2:$J$201,$J17)&gt;1,"重複の疑い","OK")))</f>
        <v/>
      </c>
      <c r="M17" s="10">
        <f>IF($H17="","",TEXT($H17,"yyyy/mm"))</f>
        <v/>
      </c>
    </row>
    <row r="18" ht="22" customHeight="1">
      <c r="A18" s="37" t="n"/>
      <c r="B18" s="37" t="n"/>
      <c r="C18" s="38" t="n"/>
      <c r="D18" s="39" t="n"/>
      <c r="E18" s="37" t="n"/>
      <c r="F18" s="38" t="n"/>
      <c r="G18" s="38" t="n"/>
      <c r="H18" s="40" t="n"/>
      <c r="I18" s="38" t="n"/>
      <c r="J18" s="7">
        <f>IF(AND($A18="",$B18=""),"",TRIM($A18&amp;" "&amp;$B18&amp;" "&amp;$C18))</f>
        <v/>
      </c>
      <c r="K18" s="7">
        <f>IF($E18="","",IF($D18="",$E18,"〒"&amp;$D18&amp;" "&amp;$E18))</f>
        <v/>
      </c>
      <c r="L18" s="8">
        <f>IF($J18="","",IF(OR($C18="",$D18="",$E18=""),"要確認",IF(COUNTIF('入力する'!$J$2:$J$201,$J18)&gt;1,"重複の疑い","OK")))</f>
        <v/>
      </c>
      <c r="M18" s="8">
        <f>IF($H18="","",TEXT($H18,"yyyy/mm"))</f>
        <v/>
      </c>
    </row>
    <row r="19" ht="22" customHeight="1">
      <c r="A19" s="37" t="n"/>
      <c r="B19" s="37" t="n"/>
      <c r="C19" s="38" t="n"/>
      <c r="D19" s="39" t="n"/>
      <c r="E19" s="37" t="n"/>
      <c r="F19" s="38" t="n"/>
      <c r="G19" s="38" t="n"/>
      <c r="H19" s="40" t="n"/>
      <c r="I19" s="38" t="n"/>
      <c r="J19" s="9">
        <f>IF(AND($A19="",$B19=""),"",TRIM($A19&amp;" "&amp;$B19&amp;" "&amp;$C19))</f>
        <v/>
      </c>
      <c r="K19" s="9">
        <f>IF($E19="","",IF($D19="",$E19,"〒"&amp;$D19&amp;" "&amp;$E19))</f>
        <v/>
      </c>
      <c r="L19" s="10">
        <f>IF($J19="","",IF(OR($C19="",$D19="",$E19=""),"要確認",IF(COUNTIF('入力する'!$J$2:$J$201,$J19)&gt;1,"重複の疑い","OK")))</f>
        <v/>
      </c>
      <c r="M19" s="10">
        <f>IF($H19="","",TEXT($H19,"yyyy/mm"))</f>
        <v/>
      </c>
    </row>
    <row r="20" ht="22" customHeight="1">
      <c r="A20" s="37" t="n"/>
      <c r="B20" s="37" t="n"/>
      <c r="C20" s="38" t="n"/>
      <c r="D20" s="39" t="n"/>
      <c r="E20" s="37" t="n"/>
      <c r="F20" s="38" t="n"/>
      <c r="G20" s="38" t="n"/>
      <c r="H20" s="40" t="n"/>
      <c r="I20" s="38" t="n"/>
      <c r="J20" s="7">
        <f>IF(AND($A20="",$B20=""),"",TRIM($A20&amp;" "&amp;$B20&amp;" "&amp;$C20))</f>
        <v/>
      </c>
      <c r="K20" s="7">
        <f>IF($E20="","",IF($D20="",$E20,"〒"&amp;$D20&amp;" "&amp;$E20))</f>
        <v/>
      </c>
      <c r="L20" s="8">
        <f>IF($J20="","",IF(OR($C20="",$D20="",$E20=""),"要確認",IF(COUNTIF('入力する'!$J$2:$J$201,$J20)&gt;1,"重複の疑い","OK")))</f>
        <v/>
      </c>
      <c r="M20" s="8">
        <f>IF($H20="","",TEXT($H20,"yyyy/mm"))</f>
        <v/>
      </c>
    </row>
    <row r="21" ht="22" customHeight="1">
      <c r="A21" s="37" t="n"/>
      <c r="B21" s="37" t="n"/>
      <c r="C21" s="38" t="n"/>
      <c r="D21" s="39" t="n"/>
      <c r="E21" s="37" t="n"/>
      <c r="F21" s="38" t="n"/>
      <c r="G21" s="38" t="n"/>
      <c r="H21" s="40" t="n"/>
      <c r="I21" s="38" t="n"/>
      <c r="J21" s="9">
        <f>IF(AND($A21="",$B21=""),"",TRIM($A21&amp;" "&amp;$B21&amp;" "&amp;$C21))</f>
        <v/>
      </c>
      <c r="K21" s="9">
        <f>IF($E21="","",IF($D21="",$E21,"〒"&amp;$D21&amp;" "&amp;$E21))</f>
        <v/>
      </c>
      <c r="L21" s="10">
        <f>IF($J21="","",IF(OR($C21="",$D21="",$E21=""),"要確認",IF(COUNTIF('入力する'!$J$2:$J$201,$J21)&gt;1,"重複の疑い","OK")))</f>
        <v/>
      </c>
      <c r="M21" s="10">
        <f>IF($H21="","",TEXT($H21,"yyyy/mm"))</f>
        <v/>
      </c>
    </row>
    <row r="22" ht="22" customHeight="1">
      <c r="A22" s="37" t="n"/>
      <c r="B22" s="37" t="n"/>
      <c r="C22" s="38" t="n"/>
      <c r="D22" s="39" t="n"/>
      <c r="E22" s="37" t="n"/>
      <c r="F22" s="38" t="n"/>
      <c r="G22" s="38" t="n"/>
      <c r="H22" s="40" t="n"/>
      <c r="I22" s="38" t="n"/>
      <c r="J22" s="7">
        <f>IF(AND($A22="",$B22=""),"",TRIM($A22&amp;" "&amp;$B22&amp;" "&amp;$C22))</f>
        <v/>
      </c>
      <c r="K22" s="7">
        <f>IF($E22="","",IF($D22="",$E22,"〒"&amp;$D22&amp;" "&amp;$E22))</f>
        <v/>
      </c>
      <c r="L22" s="8">
        <f>IF($J22="","",IF(OR($C22="",$D22="",$E22=""),"要確認",IF(COUNTIF('入力する'!$J$2:$J$201,$J22)&gt;1,"重複の疑い","OK")))</f>
        <v/>
      </c>
      <c r="M22" s="8">
        <f>IF($H22="","",TEXT($H22,"yyyy/mm"))</f>
        <v/>
      </c>
    </row>
    <row r="23" ht="22" customHeight="1">
      <c r="A23" s="37" t="n"/>
      <c r="B23" s="37" t="n"/>
      <c r="C23" s="38" t="n"/>
      <c r="D23" s="39" t="n"/>
      <c r="E23" s="37" t="n"/>
      <c r="F23" s="38" t="n"/>
      <c r="G23" s="38" t="n"/>
      <c r="H23" s="40" t="n"/>
      <c r="I23" s="38" t="n"/>
      <c r="J23" s="9">
        <f>IF(AND($A23="",$B23=""),"",TRIM($A23&amp;" "&amp;$B23&amp;" "&amp;$C23))</f>
        <v/>
      </c>
      <c r="K23" s="9">
        <f>IF($E23="","",IF($D23="",$E23,"〒"&amp;$D23&amp;" "&amp;$E23))</f>
        <v/>
      </c>
      <c r="L23" s="10">
        <f>IF($J23="","",IF(OR($C23="",$D23="",$E23=""),"要確認",IF(COUNTIF('入力する'!$J$2:$J$201,$J23)&gt;1,"重複の疑い","OK")))</f>
        <v/>
      </c>
      <c r="M23" s="10">
        <f>IF($H23="","",TEXT($H23,"yyyy/mm"))</f>
        <v/>
      </c>
    </row>
    <row r="24" ht="22" customHeight="1">
      <c r="A24" s="37" t="n"/>
      <c r="B24" s="37" t="n"/>
      <c r="C24" s="38" t="n"/>
      <c r="D24" s="39" t="n"/>
      <c r="E24" s="37" t="n"/>
      <c r="F24" s="38" t="n"/>
      <c r="G24" s="38" t="n"/>
      <c r="H24" s="40" t="n"/>
      <c r="I24" s="38" t="n"/>
      <c r="J24" s="7">
        <f>IF(AND($A24="",$B24=""),"",TRIM($A24&amp;" "&amp;$B24&amp;" "&amp;$C24))</f>
        <v/>
      </c>
      <c r="K24" s="7">
        <f>IF($E24="","",IF($D24="",$E24,"〒"&amp;$D24&amp;" "&amp;$E24))</f>
        <v/>
      </c>
      <c r="L24" s="8">
        <f>IF($J24="","",IF(OR($C24="",$D24="",$E24=""),"要確認",IF(COUNTIF('入力する'!$J$2:$J$201,$J24)&gt;1,"重複の疑い","OK")))</f>
        <v/>
      </c>
      <c r="M24" s="8">
        <f>IF($H24="","",TEXT($H24,"yyyy/mm"))</f>
        <v/>
      </c>
    </row>
    <row r="25" ht="22" customHeight="1">
      <c r="A25" s="37" t="n"/>
      <c r="B25" s="37" t="n"/>
      <c r="C25" s="38" t="n"/>
      <c r="D25" s="39" t="n"/>
      <c r="E25" s="37" t="n"/>
      <c r="F25" s="38" t="n"/>
      <c r="G25" s="38" t="n"/>
      <c r="H25" s="40" t="n"/>
      <c r="I25" s="38" t="n"/>
      <c r="J25" s="9">
        <f>IF(AND($A25="",$B25=""),"",TRIM($A25&amp;" "&amp;$B25&amp;" "&amp;$C25))</f>
        <v/>
      </c>
      <c r="K25" s="9">
        <f>IF($E25="","",IF($D25="",$E25,"〒"&amp;$D25&amp;" "&amp;$E25))</f>
        <v/>
      </c>
      <c r="L25" s="10">
        <f>IF($J25="","",IF(OR($C25="",$D25="",$E25=""),"要確認",IF(COUNTIF('入力する'!$J$2:$J$201,$J25)&gt;1,"重複の疑い","OK")))</f>
        <v/>
      </c>
      <c r="M25" s="10">
        <f>IF($H25="","",TEXT($H25,"yyyy/mm"))</f>
        <v/>
      </c>
    </row>
    <row r="26" ht="22" customHeight="1">
      <c r="A26" s="37" t="n"/>
      <c r="B26" s="37" t="n"/>
      <c r="C26" s="38" t="n"/>
      <c r="D26" s="39" t="n"/>
      <c r="E26" s="37" t="n"/>
      <c r="F26" s="38" t="n"/>
      <c r="G26" s="38" t="n"/>
      <c r="H26" s="40" t="n"/>
      <c r="I26" s="38" t="n"/>
      <c r="J26" s="7">
        <f>IF(AND($A26="",$B26=""),"",TRIM($A26&amp;" "&amp;$B26&amp;" "&amp;$C26))</f>
        <v/>
      </c>
      <c r="K26" s="7">
        <f>IF($E26="","",IF($D26="",$E26,"〒"&amp;$D26&amp;" "&amp;$E26))</f>
        <v/>
      </c>
      <c r="L26" s="8">
        <f>IF($J26="","",IF(OR($C26="",$D26="",$E26=""),"要確認",IF(COUNTIF('入力する'!$J$2:$J$201,$J26)&gt;1,"重複の疑い","OK")))</f>
        <v/>
      </c>
      <c r="M26" s="8">
        <f>IF($H26="","",TEXT($H26,"yyyy/mm"))</f>
        <v/>
      </c>
    </row>
    <row r="27" ht="22" customHeight="1">
      <c r="A27" s="37" t="n"/>
      <c r="B27" s="37" t="n"/>
      <c r="C27" s="38" t="n"/>
      <c r="D27" s="39" t="n"/>
      <c r="E27" s="37" t="n"/>
      <c r="F27" s="38" t="n"/>
      <c r="G27" s="38" t="n"/>
      <c r="H27" s="40" t="n"/>
      <c r="I27" s="38" t="n"/>
      <c r="J27" s="9">
        <f>IF(AND($A27="",$B27=""),"",TRIM($A27&amp;" "&amp;$B27&amp;" "&amp;$C27))</f>
        <v/>
      </c>
      <c r="K27" s="9">
        <f>IF($E27="","",IF($D27="",$E27,"〒"&amp;$D27&amp;" "&amp;$E27))</f>
        <v/>
      </c>
      <c r="L27" s="10">
        <f>IF($J27="","",IF(OR($C27="",$D27="",$E27=""),"要確認",IF(COUNTIF('入力する'!$J$2:$J$201,$J27)&gt;1,"重複の疑い","OK")))</f>
        <v/>
      </c>
      <c r="M27" s="10">
        <f>IF($H27="","",TEXT($H27,"yyyy/mm"))</f>
        <v/>
      </c>
    </row>
    <row r="28" ht="22" customHeight="1">
      <c r="A28" s="37" t="n"/>
      <c r="B28" s="37" t="n"/>
      <c r="C28" s="38" t="n"/>
      <c r="D28" s="39" t="n"/>
      <c r="E28" s="37" t="n"/>
      <c r="F28" s="38" t="n"/>
      <c r="G28" s="38" t="n"/>
      <c r="H28" s="40" t="n"/>
      <c r="I28" s="38" t="n"/>
      <c r="J28" s="7">
        <f>IF(AND($A28="",$B28=""),"",TRIM($A28&amp;" "&amp;$B28&amp;" "&amp;$C28))</f>
        <v/>
      </c>
      <c r="K28" s="7">
        <f>IF($E28="","",IF($D28="",$E28,"〒"&amp;$D28&amp;" "&amp;$E28))</f>
        <v/>
      </c>
      <c r="L28" s="8">
        <f>IF($J28="","",IF(OR($C28="",$D28="",$E28=""),"要確認",IF(COUNTIF('入力する'!$J$2:$J$201,$J28)&gt;1,"重複の疑い","OK")))</f>
        <v/>
      </c>
      <c r="M28" s="8">
        <f>IF($H28="","",TEXT($H28,"yyyy/mm"))</f>
        <v/>
      </c>
    </row>
    <row r="29" ht="22" customHeight="1">
      <c r="A29" s="37" t="n"/>
      <c r="B29" s="37" t="n"/>
      <c r="C29" s="38" t="n"/>
      <c r="D29" s="39" t="n"/>
      <c r="E29" s="37" t="n"/>
      <c r="F29" s="38" t="n"/>
      <c r="G29" s="38" t="n"/>
      <c r="H29" s="40" t="n"/>
      <c r="I29" s="38" t="n"/>
      <c r="J29" s="9">
        <f>IF(AND($A29="",$B29=""),"",TRIM($A29&amp;" "&amp;$B29&amp;" "&amp;$C29))</f>
        <v/>
      </c>
      <c r="K29" s="9">
        <f>IF($E29="","",IF($D29="",$E29,"〒"&amp;$D29&amp;" "&amp;$E29))</f>
        <v/>
      </c>
      <c r="L29" s="10">
        <f>IF($J29="","",IF(OR($C29="",$D29="",$E29=""),"要確認",IF(COUNTIF('入力する'!$J$2:$J$201,$J29)&gt;1,"重複の疑い","OK")))</f>
        <v/>
      </c>
      <c r="M29" s="10">
        <f>IF($H29="","",TEXT($H29,"yyyy/mm"))</f>
        <v/>
      </c>
    </row>
    <row r="30" ht="22" customHeight="1">
      <c r="A30" s="37" t="n"/>
      <c r="B30" s="37" t="n"/>
      <c r="C30" s="38" t="n"/>
      <c r="D30" s="39" t="n"/>
      <c r="E30" s="37" t="n"/>
      <c r="F30" s="38" t="n"/>
      <c r="G30" s="38" t="n"/>
      <c r="H30" s="40" t="n"/>
      <c r="I30" s="38" t="n"/>
      <c r="J30" s="7">
        <f>IF(AND($A30="",$B30=""),"",TRIM($A30&amp;" "&amp;$B30&amp;" "&amp;$C30))</f>
        <v/>
      </c>
      <c r="K30" s="7">
        <f>IF($E30="","",IF($D30="",$E30,"〒"&amp;$D30&amp;" "&amp;$E30))</f>
        <v/>
      </c>
      <c r="L30" s="8">
        <f>IF($J30="","",IF(OR($C30="",$D30="",$E30=""),"要確認",IF(COUNTIF('入力する'!$J$2:$J$201,$J30)&gt;1,"重複の疑い","OK")))</f>
        <v/>
      </c>
      <c r="M30" s="8">
        <f>IF($H30="","",TEXT($H30,"yyyy/mm"))</f>
        <v/>
      </c>
    </row>
    <row r="31" ht="22" customHeight="1">
      <c r="A31" s="37" t="n"/>
      <c r="B31" s="37" t="n"/>
      <c r="C31" s="38" t="n"/>
      <c r="D31" s="39" t="n"/>
      <c r="E31" s="37" t="n"/>
      <c r="F31" s="38" t="n"/>
      <c r="G31" s="38" t="n"/>
      <c r="H31" s="40" t="n"/>
      <c r="I31" s="38" t="n"/>
      <c r="J31" s="9">
        <f>IF(AND($A31="",$B31=""),"",TRIM($A31&amp;" "&amp;$B31&amp;" "&amp;$C31))</f>
        <v/>
      </c>
      <c r="K31" s="9">
        <f>IF($E31="","",IF($D31="",$E31,"〒"&amp;$D31&amp;" "&amp;$E31))</f>
        <v/>
      </c>
      <c r="L31" s="10">
        <f>IF($J31="","",IF(OR($C31="",$D31="",$E31=""),"要確認",IF(COUNTIF('入力する'!$J$2:$J$201,$J31)&gt;1,"重複の疑い","OK")))</f>
        <v/>
      </c>
      <c r="M31" s="10">
        <f>IF($H31="","",TEXT($H31,"yyyy/mm"))</f>
        <v/>
      </c>
    </row>
    <row r="32" hidden="1" ht="22" customHeight="1">
      <c r="A32" s="37" t="n"/>
      <c r="B32" s="37" t="n"/>
      <c r="C32" s="38" t="n"/>
      <c r="D32" s="39" t="n"/>
      <c r="E32" s="37" t="n"/>
      <c r="F32" s="38" t="n"/>
      <c r="G32" s="38" t="n"/>
      <c r="H32" s="40" t="n"/>
      <c r="I32" s="38" t="n"/>
      <c r="J32" s="7">
        <f>IF(AND($A32="",$B32=""),"",TRIM($A32&amp;" "&amp;$B32&amp;" "&amp;$C32))</f>
        <v/>
      </c>
      <c r="K32" s="7">
        <f>IF($E32="","",IF($D32="",$E32,"〒"&amp;$D32&amp;" "&amp;$E32))</f>
        <v/>
      </c>
      <c r="L32" s="8">
        <f>IF($J32="","",IF(OR($C32="",$D32="",$E32=""),"要確認",IF(COUNTIF('入力する'!$J$2:$J$201,$J32)&gt;1,"重複の疑い","OK")))</f>
        <v/>
      </c>
      <c r="M32" s="8">
        <f>IF($H32="","",TEXT($H32,"yyyy/mm"))</f>
        <v/>
      </c>
    </row>
    <row r="33" hidden="1" ht="22" customHeight="1">
      <c r="A33" s="37" t="n"/>
      <c r="B33" s="37" t="n"/>
      <c r="C33" s="38" t="n"/>
      <c r="D33" s="39" t="n"/>
      <c r="E33" s="37" t="n"/>
      <c r="F33" s="38" t="n"/>
      <c r="G33" s="38" t="n"/>
      <c r="H33" s="40" t="n"/>
      <c r="I33" s="38" t="n"/>
      <c r="J33" s="9">
        <f>IF(AND($A33="",$B33=""),"",TRIM($A33&amp;" "&amp;$B33&amp;" "&amp;$C33))</f>
        <v/>
      </c>
      <c r="K33" s="9">
        <f>IF($E33="","",IF($D33="",$E33,"〒"&amp;$D33&amp;" "&amp;$E33))</f>
        <v/>
      </c>
      <c r="L33" s="10">
        <f>IF($J33="","",IF(OR($C33="",$D33="",$E33=""),"要確認",IF(COUNTIF('入力する'!$J$2:$J$201,$J33)&gt;1,"重複の疑い","OK")))</f>
        <v/>
      </c>
      <c r="M33" s="10">
        <f>IF($H33="","",TEXT($H33,"yyyy/mm"))</f>
        <v/>
      </c>
    </row>
    <row r="34" hidden="1" ht="22" customHeight="1">
      <c r="A34" s="37" t="n"/>
      <c r="B34" s="37" t="n"/>
      <c r="C34" s="38" t="n"/>
      <c r="D34" s="39" t="n"/>
      <c r="E34" s="37" t="n"/>
      <c r="F34" s="38" t="n"/>
      <c r="G34" s="38" t="n"/>
      <c r="H34" s="40" t="n"/>
      <c r="I34" s="38" t="n"/>
      <c r="J34" s="7">
        <f>IF(AND($A34="",$B34=""),"",TRIM($A34&amp;" "&amp;$B34&amp;" "&amp;$C34))</f>
        <v/>
      </c>
      <c r="K34" s="7">
        <f>IF($E34="","",IF($D34="",$E34,"〒"&amp;$D34&amp;" "&amp;$E34))</f>
        <v/>
      </c>
      <c r="L34" s="8">
        <f>IF($J34="","",IF(OR($C34="",$D34="",$E34=""),"要確認",IF(COUNTIF('入力する'!$J$2:$J$201,$J34)&gt;1,"重複の疑い","OK")))</f>
        <v/>
      </c>
      <c r="M34" s="8">
        <f>IF($H34="","",TEXT($H34,"yyyy/mm"))</f>
        <v/>
      </c>
    </row>
    <row r="35" hidden="1" ht="22" customHeight="1">
      <c r="A35" s="37" t="n"/>
      <c r="B35" s="37" t="n"/>
      <c r="C35" s="38" t="n"/>
      <c r="D35" s="39" t="n"/>
      <c r="E35" s="37" t="n"/>
      <c r="F35" s="38" t="n"/>
      <c r="G35" s="38" t="n"/>
      <c r="H35" s="40" t="n"/>
      <c r="I35" s="38" t="n"/>
      <c r="J35" s="9">
        <f>IF(AND($A35="",$B35=""),"",TRIM($A35&amp;" "&amp;$B35&amp;" "&amp;$C35))</f>
        <v/>
      </c>
      <c r="K35" s="9">
        <f>IF($E35="","",IF($D35="",$E35,"〒"&amp;$D35&amp;" "&amp;$E35))</f>
        <v/>
      </c>
      <c r="L35" s="10">
        <f>IF($J35="","",IF(OR($C35="",$D35="",$E35=""),"要確認",IF(COUNTIF('入力する'!$J$2:$J$201,$J35)&gt;1,"重複の疑い","OK")))</f>
        <v/>
      </c>
      <c r="M35" s="10">
        <f>IF($H35="","",TEXT($H35,"yyyy/mm"))</f>
        <v/>
      </c>
    </row>
    <row r="36" hidden="1" ht="22" customHeight="1">
      <c r="A36" s="37" t="n"/>
      <c r="B36" s="37" t="n"/>
      <c r="C36" s="38" t="n"/>
      <c r="D36" s="39" t="n"/>
      <c r="E36" s="37" t="n"/>
      <c r="F36" s="38" t="n"/>
      <c r="G36" s="38" t="n"/>
      <c r="H36" s="40" t="n"/>
      <c r="I36" s="38" t="n"/>
      <c r="J36" s="7">
        <f>IF(AND($A36="",$B36=""),"",TRIM($A36&amp;" "&amp;$B36&amp;" "&amp;$C36))</f>
        <v/>
      </c>
      <c r="K36" s="7">
        <f>IF($E36="","",IF($D36="",$E36,"〒"&amp;$D36&amp;" "&amp;$E36))</f>
        <v/>
      </c>
      <c r="L36" s="8">
        <f>IF($J36="","",IF(OR($C36="",$D36="",$E36=""),"要確認",IF(COUNTIF('入力する'!$J$2:$J$201,$J36)&gt;1,"重複の疑い","OK")))</f>
        <v/>
      </c>
      <c r="M36" s="8">
        <f>IF($H36="","",TEXT($H36,"yyyy/mm"))</f>
        <v/>
      </c>
    </row>
    <row r="37" hidden="1" ht="22" customHeight="1">
      <c r="A37" s="37" t="n"/>
      <c r="B37" s="37" t="n"/>
      <c r="C37" s="38" t="n"/>
      <c r="D37" s="39" t="n"/>
      <c r="E37" s="37" t="n"/>
      <c r="F37" s="38" t="n"/>
      <c r="G37" s="38" t="n"/>
      <c r="H37" s="40" t="n"/>
      <c r="I37" s="38" t="n"/>
      <c r="J37" s="9">
        <f>IF(AND($A37="",$B37=""),"",TRIM($A37&amp;" "&amp;$B37&amp;" "&amp;$C37))</f>
        <v/>
      </c>
      <c r="K37" s="9">
        <f>IF($E37="","",IF($D37="",$E37,"〒"&amp;$D37&amp;" "&amp;$E37))</f>
        <v/>
      </c>
      <c r="L37" s="10">
        <f>IF($J37="","",IF(OR($C37="",$D37="",$E37=""),"要確認",IF(COUNTIF('入力する'!$J$2:$J$201,$J37)&gt;1,"重複の疑い","OK")))</f>
        <v/>
      </c>
      <c r="M37" s="10">
        <f>IF($H37="","",TEXT($H37,"yyyy/mm"))</f>
        <v/>
      </c>
    </row>
    <row r="38" hidden="1" ht="22" customHeight="1">
      <c r="A38" s="37" t="n"/>
      <c r="B38" s="37" t="n"/>
      <c r="C38" s="38" t="n"/>
      <c r="D38" s="39" t="n"/>
      <c r="E38" s="37" t="n"/>
      <c r="F38" s="38" t="n"/>
      <c r="G38" s="38" t="n"/>
      <c r="H38" s="40" t="n"/>
      <c r="I38" s="38" t="n"/>
      <c r="J38" s="7">
        <f>IF(AND($A38="",$B38=""),"",TRIM($A38&amp;" "&amp;$B38&amp;" "&amp;$C38))</f>
        <v/>
      </c>
      <c r="K38" s="7">
        <f>IF($E38="","",IF($D38="",$E38,"〒"&amp;$D38&amp;" "&amp;$E38))</f>
        <v/>
      </c>
      <c r="L38" s="8">
        <f>IF($J38="","",IF(OR($C38="",$D38="",$E38=""),"要確認",IF(COUNTIF('入力する'!$J$2:$J$201,$J38)&gt;1,"重複の疑い","OK")))</f>
        <v/>
      </c>
      <c r="M38" s="8">
        <f>IF($H38="","",TEXT($H38,"yyyy/mm"))</f>
        <v/>
      </c>
    </row>
    <row r="39" hidden="1" ht="22" customHeight="1">
      <c r="A39" s="37" t="n"/>
      <c r="B39" s="37" t="n"/>
      <c r="C39" s="38" t="n"/>
      <c r="D39" s="39" t="n"/>
      <c r="E39" s="37" t="n"/>
      <c r="F39" s="38" t="n"/>
      <c r="G39" s="38" t="n"/>
      <c r="H39" s="40" t="n"/>
      <c r="I39" s="38" t="n"/>
      <c r="J39" s="9">
        <f>IF(AND($A39="",$B39=""),"",TRIM($A39&amp;" "&amp;$B39&amp;" "&amp;$C39))</f>
        <v/>
      </c>
      <c r="K39" s="9">
        <f>IF($E39="","",IF($D39="",$E39,"〒"&amp;$D39&amp;" "&amp;$E39))</f>
        <v/>
      </c>
      <c r="L39" s="10">
        <f>IF($J39="","",IF(OR($C39="",$D39="",$E39=""),"要確認",IF(COUNTIF('入力する'!$J$2:$J$201,$J39)&gt;1,"重複の疑い","OK")))</f>
        <v/>
      </c>
      <c r="M39" s="10">
        <f>IF($H39="","",TEXT($H39,"yyyy/mm"))</f>
        <v/>
      </c>
    </row>
    <row r="40" hidden="1" ht="22" customHeight="1">
      <c r="A40" s="37" t="n"/>
      <c r="B40" s="37" t="n"/>
      <c r="C40" s="38" t="n"/>
      <c r="D40" s="39" t="n"/>
      <c r="E40" s="37" t="n"/>
      <c r="F40" s="38" t="n"/>
      <c r="G40" s="38" t="n"/>
      <c r="H40" s="40" t="n"/>
      <c r="I40" s="38" t="n"/>
      <c r="J40" s="7">
        <f>IF(AND($A40="",$B40=""),"",TRIM($A40&amp;" "&amp;$B40&amp;" "&amp;$C40))</f>
        <v/>
      </c>
      <c r="K40" s="7">
        <f>IF($E40="","",IF($D40="",$E40,"〒"&amp;$D40&amp;" "&amp;$E40))</f>
        <v/>
      </c>
      <c r="L40" s="8">
        <f>IF($J40="","",IF(OR($C40="",$D40="",$E40=""),"要確認",IF(COUNTIF('入力する'!$J$2:$J$201,$J40)&gt;1,"重複の疑い","OK")))</f>
        <v/>
      </c>
      <c r="M40" s="8">
        <f>IF($H40="","",TEXT($H40,"yyyy/mm"))</f>
        <v/>
      </c>
    </row>
    <row r="41" hidden="1" ht="22" customHeight="1">
      <c r="A41" s="37" t="n"/>
      <c r="B41" s="37" t="n"/>
      <c r="C41" s="38" t="n"/>
      <c r="D41" s="39" t="n"/>
      <c r="E41" s="37" t="n"/>
      <c r="F41" s="38" t="n"/>
      <c r="G41" s="38" t="n"/>
      <c r="H41" s="40" t="n"/>
      <c r="I41" s="38" t="n"/>
      <c r="J41" s="9">
        <f>IF(AND($A41="",$B41=""),"",TRIM($A41&amp;" "&amp;$B41&amp;" "&amp;$C41))</f>
        <v/>
      </c>
      <c r="K41" s="9">
        <f>IF($E41="","",IF($D41="",$E41,"〒"&amp;$D41&amp;" "&amp;$E41))</f>
        <v/>
      </c>
      <c r="L41" s="10">
        <f>IF($J41="","",IF(OR($C41="",$D41="",$E41=""),"要確認",IF(COUNTIF('入力する'!$J$2:$J$201,$J41)&gt;1,"重複の疑い","OK")))</f>
        <v/>
      </c>
      <c r="M41" s="10">
        <f>IF($H41="","",TEXT($H41,"yyyy/mm"))</f>
        <v/>
      </c>
    </row>
    <row r="42" hidden="1" ht="22" customHeight="1">
      <c r="A42" s="37" t="n"/>
      <c r="B42" s="37" t="n"/>
      <c r="C42" s="38" t="n"/>
      <c r="D42" s="39" t="n"/>
      <c r="E42" s="37" t="n"/>
      <c r="F42" s="38" t="n"/>
      <c r="G42" s="38" t="n"/>
      <c r="H42" s="40" t="n"/>
      <c r="I42" s="38" t="n"/>
      <c r="J42" s="7">
        <f>IF(AND($A42="",$B42=""),"",TRIM($A42&amp;" "&amp;$B42&amp;" "&amp;$C42))</f>
        <v/>
      </c>
      <c r="K42" s="7">
        <f>IF($E42="","",IF($D42="",$E42,"〒"&amp;$D42&amp;" "&amp;$E42))</f>
        <v/>
      </c>
      <c r="L42" s="8">
        <f>IF($J42="","",IF(OR($C42="",$D42="",$E42=""),"要確認",IF(COUNTIF('入力する'!$J$2:$J$201,$J42)&gt;1,"重複の疑い","OK")))</f>
        <v/>
      </c>
      <c r="M42" s="8">
        <f>IF($H42="","",TEXT($H42,"yyyy/mm"))</f>
        <v/>
      </c>
    </row>
    <row r="43" hidden="1" ht="22" customHeight="1">
      <c r="A43" s="37" t="n"/>
      <c r="B43" s="37" t="n"/>
      <c r="C43" s="38" t="n"/>
      <c r="D43" s="39" t="n"/>
      <c r="E43" s="37" t="n"/>
      <c r="F43" s="38" t="n"/>
      <c r="G43" s="38" t="n"/>
      <c r="H43" s="40" t="n"/>
      <c r="I43" s="38" t="n"/>
      <c r="J43" s="9">
        <f>IF(AND($A43="",$B43=""),"",TRIM($A43&amp;" "&amp;$B43&amp;" "&amp;$C43))</f>
        <v/>
      </c>
      <c r="K43" s="9">
        <f>IF($E43="","",IF($D43="",$E43,"〒"&amp;$D43&amp;" "&amp;$E43))</f>
        <v/>
      </c>
      <c r="L43" s="10">
        <f>IF($J43="","",IF(OR($C43="",$D43="",$E43=""),"要確認",IF(COUNTIF('入力する'!$J$2:$J$201,$J43)&gt;1,"重複の疑い","OK")))</f>
        <v/>
      </c>
      <c r="M43" s="10">
        <f>IF($H43="","",TEXT($H43,"yyyy/mm"))</f>
        <v/>
      </c>
    </row>
    <row r="44" hidden="1" ht="22" customHeight="1">
      <c r="A44" s="37" t="n"/>
      <c r="B44" s="37" t="n"/>
      <c r="C44" s="38" t="n"/>
      <c r="D44" s="39" t="n"/>
      <c r="E44" s="37" t="n"/>
      <c r="F44" s="38" t="n"/>
      <c r="G44" s="38" t="n"/>
      <c r="H44" s="40" t="n"/>
      <c r="I44" s="38" t="n"/>
      <c r="J44" s="7">
        <f>IF(AND($A44="",$B44=""),"",TRIM($A44&amp;" "&amp;$B44&amp;" "&amp;$C44))</f>
        <v/>
      </c>
      <c r="K44" s="7">
        <f>IF($E44="","",IF($D44="",$E44,"〒"&amp;$D44&amp;" "&amp;$E44))</f>
        <v/>
      </c>
      <c r="L44" s="8">
        <f>IF($J44="","",IF(OR($C44="",$D44="",$E44=""),"要確認",IF(COUNTIF('入力する'!$J$2:$J$201,$J44)&gt;1,"重複の疑い","OK")))</f>
        <v/>
      </c>
      <c r="M44" s="8">
        <f>IF($H44="","",TEXT($H44,"yyyy/mm"))</f>
        <v/>
      </c>
    </row>
    <row r="45" hidden="1" ht="22" customHeight="1">
      <c r="A45" s="37" t="n"/>
      <c r="B45" s="37" t="n"/>
      <c r="C45" s="38" t="n"/>
      <c r="D45" s="39" t="n"/>
      <c r="E45" s="37" t="n"/>
      <c r="F45" s="38" t="n"/>
      <c r="G45" s="38" t="n"/>
      <c r="H45" s="40" t="n"/>
      <c r="I45" s="38" t="n"/>
      <c r="J45" s="9">
        <f>IF(AND($A45="",$B45=""),"",TRIM($A45&amp;" "&amp;$B45&amp;" "&amp;$C45))</f>
        <v/>
      </c>
      <c r="K45" s="9">
        <f>IF($E45="","",IF($D45="",$E45,"〒"&amp;$D45&amp;" "&amp;$E45))</f>
        <v/>
      </c>
      <c r="L45" s="10">
        <f>IF($J45="","",IF(OR($C45="",$D45="",$E45=""),"要確認",IF(COUNTIF('入力する'!$J$2:$J$201,$J45)&gt;1,"重複の疑い","OK")))</f>
        <v/>
      </c>
      <c r="M45" s="10">
        <f>IF($H45="","",TEXT($H45,"yyyy/mm"))</f>
        <v/>
      </c>
    </row>
    <row r="46" hidden="1" ht="22" customHeight="1">
      <c r="A46" s="37" t="n"/>
      <c r="B46" s="37" t="n"/>
      <c r="C46" s="38" t="n"/>
      <c r="D46" s="39" t="n"/>
      <c r="E46" s="37" t="n"/>
      <c r="F46" s="38" t="n"/>
      <c r="G46" s="38" t="n"/>
      <c r="H46" s="40" t="n"/>
      <c r="I46" s="38" t="n"/>
      <c r="J46" s="7">
        <f>IF(AND($A46="",$B46=""),"",TRIM($A46&amp;" "&amp;$B46&amp;" "&amp;$C46))</f>
        <v/>
      </c>
      <c r="K46" s="7">
        <f>IF($E46="","",IF($D46="",$E46,"〒"&amp;$D46&amp;" "&amp;$E46))</f>
        <v/>
      </c>
      <c r="L46" s="8">
        <f>IF($J46="","",IF(OR($C46="",$D46="",$E46=""),"要確認",IF(COUNTIF('入力する'!$J$2:$J$201,$J46)&gt;1,"重複の疑い","OK")))</f>
        <v/>
      </c>
      <c r="M46" s="8">
        <f>IF($H46="","",TEXT($H46,"yyyy/mm"))</f>
        <v/>
      </c>
    </row>
    <row r="47" hidden="1" ht="22" customHeight="1">
      <c r="A47" s="37" t="n"/>
      <c r="B47" s="37" t="n"/>
      <c r="C47" s="38" t="n"/>
      <c r="D47" s="39" t="n"/>
      <c r="E47" s="37" t="n"/>
      <c r="F47" s="38" t="n"/>
      <c r="G47" s="38" t="n"/>
      <c r="H47" s="40" t="n"/>
      <c r="I47" s="38" t="n"/>
      <c r="J47" s="9">
        <f>IF(AND($A47="",$B47=""),"",TRIM($A47&amp;" "&amp;$B47&amp;" "&amp;$C47))</f>
        <v/>
      </c>
      <c r="K47" s="9">
        <f>IF($E47="","",IF($D47="",$E47,"〒"&amp;$D47&amp;" "&amp;$E47))</f>
        <v/>
      </c>
      <c r="L47" s="10">
        <f>IF($J47="","",IF(OR($C47="",$D47="",$E47=""),"要確認",IF(COUNTIF('入力する'!$J$2:$J$201,$J47)&gt;1,"重複の疑い","OK")))</f>
        <v/>
      </c>
      <c r="M47" s="10">
        <f>IF($H47="","",TEXT($H47,"yyyy/mm"))</f>
        <v/>
      </c>
    </row>
    <row r="48" hidden="1" ht="22" customHeight="1">
      <c r="A48" s="37" t="n"/>
      <c r="B48" s="37" t="n"/>
      <c r="C48" s="38" t="n"/>
      <c r="D48" s="39" t="n"/>
      <c r="E48" s="37" t="n"/>
      <c r="F48" s="38" t="n"/>
      <c r="G48" s="38" t="n"/>
      <c r="H48" s="40" t="n"/>
      <c r="I48" s="38" t="n"/>
      <c r="J48" s="7">
        <f>IF(AND($A48="",$B48=""),"",TRIM($A48&amp;" "&amp;$B48&amp;" "&amp;$C48))</f>
        <v/>
      </c>
      <c r="K48" s="7">
        <f>IF($E48="","",IF($D48="",$E48,"〒"&amp;$D48&amp;" "&amp;$E48))</f>
        <v/>
      </c>
      <c r="L48" s="8">
        <f>IF($J48="","",IF(OR($C48="",$D48="",$E48=""),"要確認",IF(COUNTIF('入力する'!$J$2:$J$201,$J48)&gt;1,"重複の疑い","OK")))</f>
        <v/>
      </c>
      <c r="M48" s="8">
        <f>IF($H48="","",TEXT($H48,"yyyy/mm"))</f>
        <v/>
      </c>
    </row>
    <row r="49" hidden="1" ht="22" customHeight="1">
      <c r="A49" s="37" t="n"/>
      <c r="B49" s="37" t="n"/>
      <c r="C49" s="38" t="n"/>
      <c r="D49" s="39" t="n"/>
      <c r="E49" s="37" t="n"/>
      <c r="F49" s="38" t="n"/>
      <c r="G49" s="38" t="n"/>
      <c r="H49" s="40" t="n"/>
      <c r="I49" s="38" t="n"/>
      <c r="J49" s="9">
        <f>IF(AND($A49="",$B49=""),"",TRIM($A49&amp;" "&amp;$B49&amp;" "&amp;$C49))</f>
        <v/>
      </c>
      <c r="K49" s="9">
        <f>IF($E49="","",IF($D49="",$E49,"〒"&amp;$D49&amp;" "&amp;$E49))</f>
        <v/>
      </c>
      <c r="L49" s="10">
        <f>IF($J49="","",IF(OR($C49="",$D49="",$E49=""),"要確認",IF(COUNTIF('入力する'!$J$2:$J$201,$J49)&gt;1,"重複の疑い","OK")))</f>
        <v/>
      </c>
      <c r="M49" s="10">
        <f>IF($H49="","",TEXT($H49,"yyyy/mm"))</f>
        <v/>
      </c>
    </row>
    <row r="50" hidden="1" ht="22" customHeight="1">
      <c r="A50" s="37" t="n"/>
      <c r="B50" s="37" t="n"/>
      <c r="C50" s="38" t="n"/>
      <c r="D50" s="39" t="n"/>
      <c r="E50" s="37" t="n"/>
      <c r="F50" s="38" t="n"/>
      <c r="G50" s="38" t="n"/>
      <c r="H50" s="40" t="n"/>
      <c r="I50" s="38" t="n"/>
      <c r="J50" s="7">
        <f>IF(AND($A50="",$B50=""),"",TRIM($A50&amp;" "&amp;$B50&amp;" "&amp;$C50))</f>
        <v/>
      </c>
      <c r="K50" s="7">
        <f>IF($E50="","",IF($D50="",$E50,"〒"&amp;$D50&amp;" "&amp;$E50))</f>
        <v/>
      </c>
      <c r="L50" s="8">
        <f>IF($J50="","",IF(OR($C50="",$D50="",$E50=""),"要確認",IF(COUNTIF('入力する'!$J$2:$J$201,$J50)&gt;1,"重複の疑い","OK")))</f>
        <v/>
      </c>
      <c r="M50" s="8">
        <f>IF($H50="","",TEXT($H50,"yyyy/mm"))</f>
        <v/>
      </c>
    </row>
    <row r="51" hidden="1" ht="22" customHeight="1">
      <c r="A51" s="37" t="n"/>
      <c r="B51" s="37" t="n"/>
      <c r="C51" s="38" t="n"/>
      <c r="D51" s="39" t="n"/>
      <c r="E51" s="37" t="n"/>
      <c r="F51" s="38" t="n"/>
      <c r="G51" s="38" t="n"/>
      <c r="H51" s="40" t="n"/>
      <c r="I51" s="38" t="n"/>
      <c r="J51" s="9">
        <f>IF(AND($A51="",$B51=""),"",TRIM($A51&amp;" "&amp;$B51&amp;" "&amp;$C51))</f>
        <v/>
      </c>
      <c r="K51" s="9">
        <f>IF($E51="","",IF($D51="",$E51,"〒"&amp;$D51&amp;" "&amp;$E51))</f>
        <v/>
      </c>
      <c r="L51" s="10">
        <f>IF($J51="","",IF(OR($C51="",$D51="",$E51=""),"要確認",IF(COUNTIF('入力する'!$J$2:$J$201,$J51)&gt;1,"重複の疑い","OK")))</f>
        <v/>
      </c>
      <c r="M51" s="10">
        <f>IF($H51="","",TEXT($H51,"yyyy/mm"))</f>
        <v/>
      </c>
    </row>
    <row r="52" hidden="1" ht="22" customHeight="1">
      <c r="A52" s="37" t="n"/>
      <c r="B52" s="37" t="n"/>
      <c r="C52" s="38" t="n"/>
      <c r="D52" s="39" t="n"/>
      <c r="E52" s="37" t="n"/>
      <c r="F52" s="38" t="n"/>
      <c r="G52" s="38" t="n"/>
      <c r="H52" s="40" t="n"/>
      <c r="I52" s="38" t="n"/>
      <c r="J52" s="7">
        <f>IF(AND($A52="",$B52=""),"",TRIM($A52&amp;" "&amp;$B52&amp;" "&amp;$C52))</f>
        <v/>
      </c>
      <c r="K52" s="7">
        <f>IF($E52="","",IF($D52="",$E52,"〒"&amp;$D52&amp;" "&amp;$E52))</f>
        <v/>
      </c>
      <c r="L52" s="8">
        <f>IF($J52="","",IF(OR($C52="",$D52="",$E52=""),"要確認",IF(COUNTIF('入力する'!$J$2:$J$201,$J52)&gt;1,"重複の疑い","OK")))</f>
        <v/>
      </c>
      <c r="M52" s="8">
        <f>IF($H52="","",TEXT($H52,"yyyy/mm"))</f>
        <v/>
      </c>
    </row>
    <row r="53" hidden="1" ht="22" customHeight="1">
      <c r="A53" s="37" t="n"/>
      <c r="B53" s="37" t="n"/>
      <c r="C53" s="38" t="n"/>
      <c r="D53" s="39" t="n"/>
      <c r="E53" s="37" t="n"/>
      <c r="F53" s="38" t="n"/>
      <c r="G53" s="38" t="n"/>
      <c r="H53" s="40" t="n"/>
      <c r="I53" s="38" t="n"/>
      <c r="J53" s="9">
        <f>IF(AND($A53="",$B53=""),"",TRIM($A53&amp;" "&amp;$B53&amp;" "&amp;$C53))</f>
        <v/>
      </c>
      <c r="K53" s="9">
        <f>IF($E53="","",IF($D53="",$E53,"〒"&amp;$D53&amp;" "&amp;$E53))</f>
        <v/>
      </c>
      <c r="L53" s="10">
        <f>IF($J53="","",IF(OR($C53="",$D53="",$E53=""),"要確認",IF(COUNTIF('入力する'!$J$2:$J$201,$J53)&gt;1,"重複の疑い","OK")))</f>
        <v/>
      </c>
      <c r="M53" s="10">
        <f>IF($H53="","",TEXT($H53,"yyyy/mm"))</f>
        <v/>
      </c>
    </row>
    <row r="54" hidden="1" ht="22" customHeight="1">
      <c r="A54" s="37" t="n"/>
      <c r="B54" s="37" t="n"/>
      <c r="C54" s="38" t="n"/>
      <c r="D54" s="39" t="n"/>
      <c r="E54" s="37" t="n"/>
      <c r="F54" s="38" t="n"/>
      <c r="G54" s="38" t="n"/>
      <c r="H54" s="40" t="n"/>
      <c r="I54" s="38" t="n"/>
      <c r="J54" s="7">
        <f>IF(AND($A54="",$B54=""),"",TRIM($A54&amp;" "&amp;$B54&amp;" "&amp;$C54))</f>
        <v/>
      </c>
      <c r="K54" s="7">
        <f>IF($E54="","",IF($D54="",$E54,"〒"&amp;$D54&amp;" "&amp;$E54))</f>
        <v/>
      </c>
      <c r="L54" s="8">
        <f>IF($J54="","",IF(OR($C54="",$D54="",$E54=""),"要確認",IF(COUNTIF('入力する'!$J$2:$J$201,$J54)&gt;1,"重複の疑い","OK")))</f>
        <v/>
      </c>
      <c r="M54" s="8">
        <f>IF($H54="","",TEXT($H54,"yyyy/mm"))</f>
        <v/>
      </c>
    </row>
    <row r="55" hidden="1" ht="22" customHeight="1">
      <c r="A55" s="37" t="n"/>
      <c r="B55" s="37" t="n"/>
      <c r="C55" s="38" t="n"/>
      <c r="D55" s="39" t="n"/>
      <c r="E55" s="37" t="n"/>
      <c r="F55" s="38" t="n"/>
      <c r="G55" s="38" t="n"/>
      <c r="H55" s="40" t="n"/>
      <c r="I55" s="38" t="n"/>
      <c r="J55" s="9">
        <f>IF(AND($A55="",$B55=""),"",TRIM($A55&amp;" "&amp;$B55&amp;" "&amp;$C55))</f>
        <v/>
      </c>
      <c r="K55" s="9">
        <f>IF($E55="","",IF($D55="",$E55,"〒"&amp;$D55&amp;" "&amp;$E55))</f>
        <v/>
      </c>
      <c r="L55" s="10">
        <f>IF($J55="","",IF(OR($C55="",$D55="",$E55=""),"要確認",IF(COUNTIF('入力する'!$J$2:$J$201,$J55)&gt;1,"重複の疑い","OK")))</f>
        <v/>
      </c>
      <c r="M55" s="10">
        <f>IF($H55="","",TEXT($H55,"yyyy/mm"))</f>
        <v/>
      </c>
    </row>
    <row r="56" hidden="1" ht="22" customHeight="1">
      <c r="A56" s="37" t="n"/>
      <c r="B56" s="37" t="n"/>
      <c r="C56" s="38" t="n"/>
      <c r="D56" s="39" t="n"/>
      <c r="E56" s="37" t="n"/>
      <c r="F56" s="38" t="n"/>
      <c r="G56" s="38" t="n"/>
      <c r="H56" s="40" t="n"/>
      <c r="I56" s="38" t="n"/>
      <c r="J56" s="7">
        <f>IF(AND($A56="",$B56=""),"",TRIM($A56&amp;" "&amp;$B56&amp;" "&amp;$C56))</f>
        <v/>
      </c>
      <c r="K56" s="7">
        <f>IF($E56="","",IF($D56="",$E56,"〒"&amp;$D56&amp;" "&amp;$E56))</f>
        <v/>
      </c>
      <c r="L56" s="8">
        <f>IF($J56="","",IF(OR($C56="",$D56="",$E56=""),"要確認",IF(COUNTIF('入力する'!$J$2:$J$201,$J56)&gt;1,"重複の疑い","OK")))</f>
        <v/>
      </c>
      <c r="M56" s="8">
        <f>IF($H56="","",TEXT($H56,"yyyy/mm"))</f>
        <v/>
      </c>
    </row>
    <row r="57" hidden="1" ht="22" customHeight="1">
      <c r="A57" s="37" t="n"/>
      <c r="B57" s="37" t="n"/>
      <c r="C57" s="38" t="n"/>
      <c r="D57" s="39" t="n"/>
      <c r="E57" s="37" t="n"/>
      <c r="F57" s="38" t="n"/>
      <c r="G57" s="38" t="n"/>
      <c r="H57" s="40" t="n"/>
      <c r="I57" s="38" t="n"/>
      <c r="J57" s="9">
        <f>IF(AND($A57="",$B57=""),"",TRIM($A57&amp;" "&amp;$B57&amp;" "&amp;$C57))</f>
        <v/>
      </c>
      <c r="K57" s="9">
        <f>IF($E57="","",IF($D57="",$E57,"〒"&amp;$D57&amp;" "&amp;$E57))</f>
        <v/>
      </c>
      <c r="L57" s="10">
        <f>IF($J57="","",IF(OR($C57="",$D57="",$E57=""),"要確認",IF(COUNTIF('入力する'!$J$2:$J$201,$J57)&gt;1,"重複の疑い","OK")))</f>
        <v/>
      </c>
      <c r="M57" s="10">
        <f>IF($H57="","",TEXT($H57,"yyyy/mm"))</f>
        <v/>
      </c>
    </row>
    <row r="58" hidden="1" ht="22" customHeight="1">
      <c r="A58" s="37" t="n"/>
      <c r="B58" s="37" t="n"/>
      <c r="C58" s="38" t="n"/>
      <c r="D58" s="39" t="n"/>
      <c r="E58" s="37" t="n"/>
      <c r="F58" s="38" t="n"/>
      <c r="G58" s="38" t="n"/>
      <c r="H58" s="40" t="n"/>
      <c r="I58" s="38" t="n"/>
      <c r="J58" s="7">
        <f>IF(AND($A58="",$B58=""),"",TRIM($A58&amp;" "&amp;$B58&amp;" "&amp;$C58))</f>
        <v/>
      </c>
      <c r="K58" s="7">
        <f>IF($E58="","",IF($D58="",$E58,"〒"&amp;$D58&amp;" "&amp;$E58))</f>
        <v/>
      </c>
      <c r="L58" s="8">
        <f>IF($J58="","",IF(OR($C58="",$D58="",$E58=""),"要確認",IF(COUNTIF('入力する'!$J$2:$J$201,$J58)&gt;1,"重複の疑い","OK")))</f>
        <v/>
      </c>
      <c r="M58" s="8">
        <f>IF($H58="","",TEXT($H58,"yyyy/mm"))</f>
        <v/>
      </c>
    </row>
    <row r="59" hidden="1" ht="22" customHeight="1">
      <c r="A59" s="37" t="n"/>
      <c r="B59" s="37" t="n"/>
      <c r="C59" s="38" t="n"/>
      <c r="D59" s="39" t="n"/>
      <c r="E59" s="37" t="n"/>
      <c r="F59" s="38" t="n"/>
      <c r="G59" s="38" t="n"/>
      <c r="H59" s="40" t="n"/>
      <c r="I59" s="38" t="n"/>
      <c r="J59" s="9">
        <f>IF(AND($A59="",$B59=""),"",TRIM($A59&amp;" "&amp;$B59&amp;" "&amp;$C59))</f>
        <v/>
      </c>
      <c r="K59" s="9">
        <f>IF($E59="","",IF($D59="",$E59,"〒"&amp;$D59&amp;" "&amp;$E59))</f>
        <v/>
      </c>
      <c r="L59" s="10">
        <f>IF($J59="","",IF(OR($C59="",$D59="",$E59=""),"要確認",IF(COUNTIF('入力する'!$J$2:$J$201,$J59)&gt;1,"重複の疑い","OK")))</f>
        <v/>
      </c>
      <c r="M59" s="10">
        <f>IF($H59="","",TEXT($H59,"yyyy/mm"))</f>
        <v/>
      </c>
    </row>
    <row r="60" hidden="1" ht="22" customHeight="1">
      <c r="A60" s="37" t="n"/>
      <c r="B60" s="37" t="n"/>
      <c r="C60" s="38" t="n"/>
      <c r="D60" s="39" t="n"/>
      <c r="E60" s="37" t="n"/>
      <c r="F60" s="38" t="n"/>
      <c r="G60" s="38" t="n"/>
      <c r="H60" s="40" t="n"/>
      <c r="I60" s="38" t="n"/>
      <c r="J60" s="7">
        <f>IF(AND($A60="",$B60=""),"",TRIM($A60&amp;" "&amp;$B60&amp;" "&amp;$C60))</f>
        <v/>
      </c>
      <c r="K60" s="7">
        <f>IF($E60="","",IF($D60="",$E60,"〒"&amp;$D60&amp;" "&amp;$E60))</f>
        <v/>
      </c>
      <c r="L60" s="8">
        <f>IF($J60="","",IF(OR($C60="",$D60="",$E60=""),"要確認",IF(COUNTIF('入力する'!$J$2:$J$201,$J60)&gt;1,"重複の疑い","OK")))</f>
        <v/>
      </c>
      <c r="M60" s="8">
        <f>IF($H60="","",TEXT($H60,"yyyy/mm"))</f>
        <v/>
      </c>
    </row>
    <row r="61" hidden="1" ht="22" customHeight="1">
      <c r="A61" s="37" t="n"/>
      <c r="B61" s="37" t="n"/>
      <c r="C61" s="38" t="n"/>
      <c r="D61" s="39" t="n"/>
      <c r="E61" s="37" t="n"/>
      <c r="F61" s="38" t="n"/>
      <c r="G61" s="38" t="n"/>
      <c r="H61" s="40" t="n"/>
      <c r="I61" s="38" t="n"/>
      <c r="J61" s="9">
        <f>IF(AND($A61="",$B61=""),"",TRIM($A61&amp;" "&amp;$B61&amp;" "&amp;$C61))</f>
        <v/>
      </c>
      <c r="K61" s="9">
        <f>IF($E61="","",IF($D61="",$E61,"〒"&amp;$D61&amp;" "&amp;$E61))</f>
        <v/>
      </c>
      <c r="L61" s="10">
        <f>IF($J61="","",IF(OR($C61="",$D61="",$E61=""),"要確認",IF(COUNTIF('入力する'!$J$2:$J$201,$J61)&gt;1,"重複の疑い","OK")))</f>
        <v/>
      </c>
      <c r="M61" s="10">
        <f>IF($H61="","",TEXT($H61,"yyyy/mm"))</f>
        <v/>
      </c>
    </row>
    <row r="62" hidden="1" ht="22" customHeight="1">
      <c r="A62" s="37" t="n"/>
      <c r="B62" s="37" t="n"/>
      <c r="C62" s="38" t="n"/>
      <c r="D62" s="39" t="n"/>
      <c r="E62" s="37" t="n"/>
      <c r="F62" s="38" t="n"/>
      <c r="G62" s="38" t="n"/>
      <c r="H62" s="40" t="n"/>
      <c r="I62" s="38" t="n"/>
      <c r="J62" s="7">
        <f>IF(AND($A62="",$B62=""),"",TRIM($A62&amp;" "&amp;$B62&amp;" "&amp;$C62))</f>
        <v/>
      </c>
      <c r="K62" s="7">
        <f>IF($E62="","",IF($D62="",$E62,"〒"&amp;$D62&amp;" "&amp;$E62))</f>
        <v/>
      </c>
      <c r="L62" s="8">
        <f>IF($J62="","",IF(OR($C62="",$D62="",$E62=""),"要確認",IF(COUNTIF('入力する'!$J$2:$J$201,$J62)&gt;1,"重複の疑い","OK")))</f>
        <v/>
      </c>
      <c r="M62" s="8">
        <f>IF($H62="","",TEXT($H62,"yyyy/mm"))</f>
        <v/>
      </c>
    </row>
    <row r="63" hidden="1" ht="22" customHeight="1">
      <c r="A63" s="37" t="n"/>
      <c r="B63" s="37" t="n"/>
      <c r="C63" s="38" t="n"/>
      <c r="D63" s="39" t="n"/>
      <c r="E63" s="37" t="n"/>
      <c r="F63" s="38" t="n"/>
      <c r="G63" s="38" t="n"/>
      <c r="H63" s="40" t="n"/>
      <c r="I63" s="38" t="n"/>
      <c r="J63" s="9">
        <f>IF(AND($A63="",$B63=""),"",TRIM($A63&amp;" "&amp;$B63&amp;" "&amp;$C63))</f>
        <v/>
      </c>
      <c r="K63" s="9">
        <f>IF($E63="","",IF($D63="",$E63,"〒"&amp;$D63&amp;" "&amp;$E63))</f>
        <v/>
      </c>
      <c r="L63" s="10">
        <f>IF($J63="","",IF(OR($C63="",$D63="",$E63=""),"要確認",IF(COUNTIF('入力する'!$J$2:$J$201,$J63)&gt;1,"重複の疑い","OK")))</f>
        <v/>
      </c>
      <c r="M63" s="10">
        <f>IF($H63="","",TEXT($H63,"yyyy/mm"))</f>
        <v/>
      </c>
    </row>
    <row r="64" hidden="1" ht="22" customHeight="1">
      <c r="A64" s="37" t="n"/>
      <c r="B64" s="37" t="n"/>
      <c r="C64" s="38" t="n"/>
      <c r="D64" s="39" t="n"/>
      <c r="E64" s="37" t="n"/>
      <c r="F64" s="38" t="n"/>
      <c r="G64" s="38" t="n"/>
      <c r="H64" s="40" t="n"/>
      <c r="I64" s="38" t="n"/>
      <c r="J64" s="7">
        <f>IF(AND($A64="",$B64=""),"",TRIM($A64&amp;" "&amp;$B64&amp;" "&amp;$C64))</f>
        <v/>
      </c>
      <c r="K64" s="7">
        <f>IF($E64="","",IF($D64="",$E64,"〒"&amp;$D64&amp;" "&amp;$E64))</f>
        <v/>
      </c>
      <c r="L64" s="8">
        <f>IF($J64="","",IF(OR($C64="",$D64="",$E64=""),"要確認",IF(COUNTIF('入力する'!$J$2:$J$201,$J64)&gt;1,"重複の疑い","OK")))</f>
        <v/>
      </c>
      <c r="M64" s="8">
        <f>IF($H64="","",TEXT($H64,"yyyy/mm"))</f>
        <v/>
      </c>
    </row>
    <row r="65" hidden="1" ht="22" customHeight="1">
      <c r="A65" s="37" t="n"/>
      <c r="B65" s="37" t="n"/>
      <c r="C65" s="38" t="n"/>
      <c r="D65" s="39" t="n"/>
      <c r="E65" s="37" t="n"/>
      <c r="F65" s="38" t="n"/>
      <c r="G65" s="38" t="n"/>
      <c r="H65" s="40" t="n"/>
      <c r="I65" s="38" t="n"/>
      <c r="J65" s="9">
        <f>IF(AND($A65="",$B65=""),"",TRIM($A65&amp;" "&amp;$B65&amp;" "&amp;$C65))</f>
        <v/>
      </c>
      <c r="K65" s="9">
        <f>IF($E65="","",IF($D65="",$E65,"〒"&amp;$D65&amp;" "&amp;$E65))</f>
        <v/>
      </c>
      <c r="L65" s="10">
        <f>IF($J65="","",IF(OR($C65="",$D65="",$E65=""),"要確認",IF(COUNTIF('入力する'!$J$2:$J$201,$J65)&gt;1,"重複の疑い","OK")))</f>
        <v/>
      </c>
      <c r="M65" s="10">
        <f>IF($H65="","",TEXT($H65,"yyyy/mm"))</f>
        <v/>
      </c>
    </row>
    <row r="66" hidden="1" ht="22" customHeight="1">
      <c r="A66" s="37" t="n"/>
      <c r="B66" s="37" t="n"/>
      <c r="C66" s="38" t="n"/>
      <c r="D66" s="39" t="n"/>
      <c r="E66" s="37" t="n"/>
      <c r="F66" s="38" t="n"/>
      <c r="G66" s="38" t="n"/>
      <c r="H66" s="40" t="n"/>
      <c r="I66" s="38" t="n"/>
      <c r="J66" s="7">
        <f>IF(AND($A66="",$B66=""),"",TRIM($A66&amp;" "&amp;$B66&amp;" "&amp;$C66))</f>
        <v/>
      </c>
      <c r="K66" s="7">
        <f>IF($E66="","",IF($D66="",$E66,"〒"&amp;$D66&amp;" "&amp;$E66))</f>
        <v/>
      </c>
      <c r="L66" s="8">
        <f>IF($J66="","",IF(OR($C66="",$D66="",$E66=""),"要確認",IF(COUNTIF('入力する'!$J$2:$J$201,$J66)&gt;1,"重複の疑い","OK")))</f>
        <v/>
      </c>
      <c r="M66" s="8">
        <f>IF($H66="","",TEXT($H66,"yyyy/mm"))</f>
        <v/>
      </c>
    </row>
    <row r="67" hidden="1" ht="22" customHeight="1">
      <c r="A67" s="37" t="n"/>
      <c r="B67" s="37" t="n"/>
      <c r="C67" s="38" t="n"/>
      <c r="D67" s="39" t="n"/>
      <c r="E67" s="37" t="n"/>
      <c r="F67" s="38" t="n"/>
      <c r="G67" s="38" t="n"/>
      <c r="H67" s="40" t="n"/>
      <c r="I67" s="38" t="n"/>
      <c r="J67" s="9">
        <f>IF(AND($A67="",$B67=""),"",TRIM($A67&amp;" "&amp;$B67&amp;" "&amp;$C67))</f>
        <v/>
      </c>
      <c r="K67" s="9">
        <f>IF($E67="","",IF($D67="",$E67,"〒"&amp;$D67&amp;" "&amp;$E67))</f>
        <v/>
      </c>
      <c r="L67" s="10">
        <f>IF($J67="","",IF(OR($C67="",$D67="",$E67=""),"要確認",IF(COUNTIF('入力する'!$J$2:$J$201,$J67)&gt;1,"重複の疑い","OK")))</f>
        <v/>
      </c>
      <c r="M67" s="10">
        <f>IF($H67="","",TEXT($H67,"yyyy/mm"))</f>
        <v/>
      </c>
    </row>
    <row r="68" hidden="1" ht="22" customHeight="1">
      <c r="A68" s="37" t="n"/>
      <c r="B68" s="37" t="n"/>
      <c r="C68" s="38" t="n"/>
      <c r="D68" s="39" t="n"/>
      <c r="E68" s="37" t="n"/>
      <c r="F68" s="38" t="n"/>
      <c r="G68" s="38" t="n"/>
      <c r="H68" s="40" t="n"/>
      <c r="I68" s="38" t="n"/>
      <c r="J68" s="7">
        <f>IF(AND($A68="",$B68=""),"",TRIM($A68&amp;" "&amp;$B68&amp;" "&amp;$C68))</f>
        <v/>
      </c>
      <c r="K68" s="7">
        <f>IF($E68="","",IF($D68="",$E68,"〒"&amp;$D68&amp;" "&amp;$E68))</f>
        <v/>
      </c>
      <c r="L68" s="8">
        <f>IF($J68="","",IF(OR($C68="",$D68="",$E68=""),"要確認",IF(COUNTIF('入力する'!$J$2:$J$201,$J68)&gt;1,"重複の疑い","OK")))</f>
        <v/>
      </c>
      <c r="M68" s="8">
        <f>IF($H68="","",TEXT($H68,"yyyy/mm"))</f>
        <v/>
      </c>
    </row>
    <row r="69" hidden="1" ht="22" customHeight="1">
      <c r="A69" s="37" t="n"/>
      <c r="B69" s="37" t="n"/>
      <c r="C69" s="38" t="n"/>
      <c r="D69" s="39" t="n"/>
      <c r="E69" s="37" t="n"/>
      <c r="F69" s="38" t="n"/>
      <c r="G69" s="38" t="n"/>
      <c r="H69" s="40" t="n"/>
      <c r="I69" s="38" t="n"/>
      <c r="J69" s="9">
        <f>IF(AND($A69="",$B69=""),"",TRIM($A69&amp;" "&amp;$B69&amp;" "&amp;$C69))</f>
        <v/>
      </c>
      <c r="K69" s="9">
        <f>IF($E69="","",IF($D69="",$E69,"〒"&amp;$D69&amp;" "&amp;$E69))</f>
        <v/>
      </c>
      <c r="L69" s="10">
        <f>IF($J69="","",IF(OR($C69="",$D69="",$E69=""),"要確認",IF(COUNTIF('入力する'!$J$2:$J$201,$J69)&gt;1,"重複の疑い","OK")))</f>
        <v/>
      </c>
      <c r="M69" s="10">
        <f>IF($H69="","",TEXT($H69,"yyyy/mm"))</f>
        <v/>
      </c>
    </row>
    <row r="70" hidden="1" ht="22" customHeight="1">
      <c r="A70" s="37" t="n"/>
      <c r="B70" s="37" t="n"/>
      <c r="C70" s="38" t="n"/>
      <c r="D70" s="39" t="n"/>
      <c r="E70" s="37" t="n"/>
      <c r="F70" s="38" t="n"/>
      <c r="G70" s="38" t="n"/>
      <c r="H70" s="40" t="n"/>
      <c r="I70" s="38" t="n"/>
      <c r="J70" s="7">
        <f>IF(AND($A70="",$B70=""),"",TRIM($A70&amp;" "&amp;$B70&amp;" "&amp;$C70))</f>
        <v/>
      </c>
      <c r="K70" s="7">
        <f>IF($E70="","",IF($D70="",$E70,"〒"&amp;$D70&amp;" "&amp;$E70))</f>
        <v/>
      </c>
      <c r="L70" s="8">
        <f>IF($J70="","",IF(OR($C70="",$D70="",$E70=""),"要確認",IF(COUNTIF('入力する'!$J$2:$J$201,$J70)&gt;1,"重複の疑い","OK")))</f>
        <v/>
      </c>
      <c r="M70" s="8">
        <f>IF($H70="","",TEXT($H70,"yyyy/mm"))</f>
        <v/>
      </c>
    </row>
    <row r="71" hidden="1" ht="22" customHeight="1">
      <c r="A71" s="37" t="n"/>
      <c r="B71" s="37" t="n"/>
      <c r="C71" s="38" t="n"/>
      <c r="D71" s="39" t="n"/>
      <c r="E71" s="37" t="n"/>
      <c r="F71" s="38" t="n"/>
      <c r="G71" s="38" t="n"/>
      <c r="H71" s="40" t="n"/>
      <c r="I71" s="38" t="n"/>
      <c r="J71" s="9">
        <f>IF(AND($A71="",$B71=""),"",TRIM($A71&amp;" "&amp;$B71&amp;" "&amp;$C71))</f>
        <v/>
      </c>
      <c r="K71" s="9">
        <f>IF($E71="","",IF($D71="",$E71,"〒"&amp;$D71&amp;" "&amp;$E71))</f>
        <v/>
      </c>
      <c r="L71" s="10">
        <f>IF($J71="","",IF(OR($C71="",$D71="",$E71=""),"要確認",IF(COUNTIF('入力する'!$J$2:$J$201,$J71)&gt;1,"重複の疑い","OK")))</f>
        <v/>
      </c>
      <c r="M71" s="10">
        <f>IF($H71="","",TEXT($H71,"yyyy/mm"))</f>
        <v/>
      </c>
    </row>
    <row r="72" hidden="1" ht="22" customHeight="1">
      <c r="A72" s="37" t="n"/>
      <c r="B72" s="37" t="n"/>
      <c r="C72" s="38" t="n"/>
      <c r="D72" s="39" t="n"/>
      <c r="E72" s="37" t="n"/>
      <c r="F72" s="38" t="n"/>
      <c r="G72" s="38" t="n"/>
      <c r="H72" s="40" t="n"/>
      <c r="I72" s="38" t="n"/>
      <c r="J72" s="7">
        <f>IF(AND($A72="",$B72=""),"",TRIM($A72&amp;" "&amp;$B72&amp;" "&amp;$C72))</f>
        <v/>
      </c>
      <c r="K72" s="7">
        <f>IF($E72="","",IF($D72="",$E72,"〒"&amp;$D72&amp;" "&amp;$E72))</f>
        <v/>
      </c>
      <c r="L72" s="8">
        <f>IF($J72="","",IF(OR($C72="",$D72="",$E72=""),"要確認",IF(COUNTIF('入力する'!$J$2:$J$201,$J72)&gt;1,"重複の疑い","OK")))</f>
        <v/>
      </c>
      <c r="M72" s="8">
        <f>IF($H72="","",TEXT($H72,"yyyy/mm"))</f>
        <v/>
      </c>
    </row>
    <row r="73" hidden="1" ht="22" customHeight="1">
      <c r="A73" s="37" t="n"/>
      <c r="B73" s="37" t="n"/>
      <c r="C73" s="38" t="n"/>
      <c r="D73" s="39" t="n"/>
      <c r="E73" s="37" t="n"/>
      <c r="F73" s="38" t="n"/>
      <c r="G73" s="38" t="n"/>
      <c r="H73" s="40" t="n"/>
      <c r="I73" s="38" t="n"/>
      <c r="J73" s="9">
        <f>IF(AND($A73="",$B73=""),"",TRIM($A73&amp;" "&amp;$B73&amp;" "&amp;$C73))</f>
        <v/>
      </c>
      <c r="K73" s="9">
        <f>IF($E73="","",IF($D73="",$E73,"〒"&amp;$D73&amp;" "&amp;$E73))</f>
        <v/>
      </c>
      <c r="L73" s="10">
        <f>IF($J73="","",IF(OR($C73="",$D73="",$E73=""),"要確認",IF(COUNTIF('入力する'!$J$2:$J$201,$J73)&gt;1,"重複の疑い","OK")))</f>
        <v/>
      </c>
      <c r="M73" s="10">
        <f>IF($H73="","",TEXT($H73,"yyyy/mm"))</f>
        <v/>
      </c>
    </row>
    <row r="74" hidden="1" ht="22" customHeight="1">
      <c r="A74" s="37" t="n"/>
      <c r="B74" s="37" t="n"/>
      <c r="C74" s="38" t="n"/>
      <c r="D74" s="39" t="n"/>
      <c r="E74" s="37" t="n"/>
      <c r="F74" s="38" t="n"/>
      <c r="G74" s="38" t="n"/>
      <c r="H74" s="40" t="n"/>
      <c r="I74" s="38" t="n"/>
      <c r="J74" s="7">
        <f>IF(AND($A74="",$B74=""),"",TRIM($A74&amp;" "&amp;$B74&amp;" "&amp;$C74))</f>
        <v/>
      </c>
      <c r="K74" s="7">
        <f>IF($E74="","",IF($D74="",$E74,"〒"&amp;$D74&amp;" "&amp;$E74))</f>
        <v/>
      </c>
      <c r="L74" s="8">
        <f>IF($J74="","",IF(OR($C74="",$D74="",$E74=""),"要確認",IF(COUNTIF('入力する'!$J$2:$J$201,$J74)&gt;1,"重複の疑い","OK")))</f>
        <v/>
      </c>
      <c r="M74" s="8">
        <f>IF($H74="","",TEXT($H74,"yyyy/mm"))</f>
        <v/>
      </c>
    </row>
    <row r="75" hidden="1" ht="22" customHeight="1">
      <c r="A75" s="37" t="n"/>
      <c r="B75" s="37" t="n"/>
      <c r="C75" s="38" t="n"/>
      <c r="D75" s="39" t="n"/>
      <c r="E75" s="37" t="n"/>
      <c r="F75" s="38" t="n"/>
      <c r="G75" s="38" t="n"/>
      <c r="H75" s="40" t="n"/>
      <c r="I75" s="38" t="n"/>
      <c r="J75" s="9">
        <f>IF(AND($A75="",$B75=""),"",TRIM($A75&amp;" "&amp;$B75&amp;" "&amp;$C75))</f>
        <v/>
      </c>
      <c r="K75" s="9">
        <f>IF($E75="","",IF($D75="",$E75,"〒"&amp;$D75&amp;" "&amp;$E75))</f>
        <v/>
      </c>
      <c r="L75" s="10">
        <f>IF($J75="","",IF(OR($C75="",$D75="",$E75=""),"要確認",IF(COUNTIF('入力する'!$J$2:$J$201,$J75)&gt;1,"重複の疑い","OK")))</f>
        <v/>
      </c>
      <c r="M75" s="10">
        <f>IF($H75="","",TEXT($H75,"yyyy/mm"))</f>
        <v/>
      </c>
    </row>
    <row r="76" hidden="1" ht="22" customHeight="1">
      <c r="A76" s="37" t="n"/>
      <c r="B76" s="37" t="n"/>
      <c r="C76" s="38" t="n"/>
      <c r="D76" s="39" t="n"/>
      <c r="E76" s="37" t="n"/>
      <c r="F76" s="38" t="n"/>
      <c r="G76" s="38" t="n"/>
      <c r="H76" s="40" t="n"/>
      <c r="I76" s="38" t="n"/>
      <c r="J76" s="7">
        <f>IF(AND($A76="",$B76=""),"",TRIM($A76&amp;" "&amp;$B76&amp;" "&amp;$C76))</f>
        <v/>
      </c>
      <c r="K76" s="7">
        <f>IF($E76="","",IF($D76="",$E76,"〒"&amp;$D76&amp;" "&amp;$E76))</f>
        <v/>
      </c>
      <c r="L76" s="8">
        <f>IF($J76="","",IF(OR($C76="",$D76="",$E76=""),"要確認",IF(COUNTIF('入力する'!$J$2:$J$201,$J76)&gt;1,"重複の疑い","OK")))</f>
        <v/>
      </c>
      <c r="M76" s="8">
        <f>IF($H76="","",TEXT($H76,"yyyy/mm"))</f>
        <v/>
      </c>
    </row>
    <row r="77" hidden="1" ht="22" customHeight="1">
      <c r="A77" s="37" t="n"/>
      <c r="B77" s="37" t="n"/>
      <c r="C77" s="38" t="n"/>
      <c r="D77" s="39" t="n"/>
      <c r="E77" s="37" t="n"/>
      <c r="F77" s="38" t="n"/>
      <c r="G77" s="38" t="n"/>
      <c r="H77" s="40" t="n"/>
      <c r="I77" s="38" t="n"/>
      <c r="J77" s="9">
        <f>IF(AND($A77="",$B77=""),"",TRIM($A77&amp;" "&amp;$B77&amp;" "&amp;$C77))</f>
        <v/>
      </c>
      <c r="K77" s="9">
        <f>IF($E77="","",IF($D77="",$E77,"〒"&amp;$D77&amp;" "&amp;$E77))</f>
        <v/>
      </c>
      <c r="L77" s="10">
        <f>IF($J77="","",IF(OR($C77="",$D77="",$E77=""),"要確認",IF(COUNTIF('入力する'!$J$2:$J$201,$J77)&gt;1,"重複の疑い","OK")))</f>
        <v/>
      </c>
      <c r="M77" s="10">
        <f>IF($H77="","",TEXT($H77,"yyyy/mm"))</f>
        <v/>
      </c>
    </row>
    <row r="78" hidden="1" ht="22" customHeight="1">
      <c r="A78" s="37" t="n"/>
      <c r="B78" s="37" t="n"/>
      <c r="C78" s="38" t="n"/>
      <c r="D78" s="39" t="n"/>
      <c r="E78" s="37" t="n"/>
      <c r="F78" s="38" t="n"/>
      <c r="G78" s="38" t="n"/>
      <c r="H78" s="40" t="n"/>
      <c r="I78" s="38" t="n"/>
      <c r="J78" s="7">
        <f>IF(AND($A78="",$B78=""),"",TRIM($A78&amp;" "&amp;$B78&amp;" "&amp;$C78))</f>
        <v/>
      </c>
      <c r="K78" s="7">
        <f>IF($E78="","",IF($D78="",$E78,"〒"&amp;$D78&amp;" "&amp;$E78))</f>
        <v/>
      </c>
      <c r="L78" s="8">
        <f>IF($J78="","",IF(OR($C78="",$D78="",$E78=""),"要確認",IF(COUNTIF('入力する'!$J$2:$J$201,$J78)&gt;1,"重複の疑い","OK")))</f>
        <v/>
      </c>
      <c r="M78" s="8">
        <f>IF($H78="","",TEXT($H78,"yyyy/mm"))</f>
        <v/>
      </c>
    </row>
    <row r="79" hidden="1" ht="22" customHeight="1">
      <c r="A79" s="37" t="n"/>
      <c r="B79" s="37" t="n"/>
      <c r="C79" s="38" t="n"/>
      <c r="D79" s="39" t="n"/>
      <c r="E79" s="37" t="n"/>
      <c r="F79" s="38" t="n"/>
      <c r="G79" s="38" t="n"/>
      <c r="H79" s="40" t="n"/>
      <c r="I79" s="38" t="n"/>
      <c r="J79" s="9">
        <f>IF(AND($A79="",$B79=""),"",TRIM($A79&amp;" "&amp;$B79&amp;" "&amp;$C79))</f>
        <v/>
      </c>
      <c r="K79" s="9">
        <f>IF($E79="","",IF($D79="",$E79,"〒"&amp;$D79&amp;" "&amp;$E79))</f>
        <v/>
      </c>
      <c r="L79" s="10">
        <f>IF($J79="","",IF(OR($C79="",$D79="",$E79=""),"要確認",IF(COUNTIF('入力する'!$J$2:$J$201,$J79)&gt;1,"重複の疑い","OK")))</f>
        <v/>
      </c>
      <c r="M79" s="10">
        <f>IF($H79="","",TEXT($H79,"yyyy/mm"))</f>
        <v/>
      </c>
    </row>
    <row r="80" hidden="1" ht="22" customHeight="1">
      <c r="A80" s="37" t="n"/>
      <c r="B80" s="37" t="n"/>
      <c r="C80" s="38" t="n"/>
      <c r="D80" s="39" t="n"/>
      <c r="E80" s="37" t="n"/>
      <c r="F80" s="38" t="n"/>
      <c r="G80" s="38" t="n"/>
      <c r="H80" s="40" t="n"/>
      <c r="I80" s="38" t="n"/>
      <c r="J80" s="7">
        <f>IF(AND($A80="",$B80=""),"",TRIM($A80&amp;" "&amp;$B80&amp;" "&amp;$C80))</f>
        <v/>
      </c>
      <c r="K80" s="7">
        <f>IF($E80="","",IF($D80="",$E80,"〒"&amp;$D80&amp;" "&amp;$E80))</f>
        <v/>
      </c>
      <c r="L80" s="8">
        <f>IF($J80="","",IF(OR($C80="",$D80="",$E80=""),"要確認",IF(COUNTIF('入力する'!$J$2:$J$201,$J80)&gt;1,"重複の疑い","OK")))</f>
        <v/>
      </c>
      <c r="M80" s="8">
        <f>IF($H80="","",TEXT($H80,"yyyy/mm"))</f>
        <v/>
      </c>
    </row>
    <row r="81" hidden="1" ht="22" customHeight="1">
      <c r="A81" s="37" t="n"/>
      <c r="B81" s="37" t="n"/>
      <c r="C81" s="38" t="n"/>
      <c r="D81" s="39" t="n"/>
      <c r="E81" s="37" t="n"/>
      <c r="F81" s="38" t="n"/>
      <c r="G81" s="38" t="n"/>
      <c r="H81" s="40" t="n"/>
      <c r="I81" s="38" t="n"/>
      <c r="J81" s="9">
        <f>IF(AND($A81="",$B81=""),"",TRIM($A81&amp;" "&amp;$B81&amp;" "&amp;$C81))</f>
        <v/>
      </c>
      <c r="K81" s="9">
        <f>IF($E81="","",IF($D81="",$E81,"〒"&amp;$D81&amp;" "&amp;$E81))</f>
        <v/>
      </c>
      <c r="L81" s="10">
        <f>IF($J81="","",IF(OR($C81="",$D81="",$E81=""),"要確認",IF(COUNTIF('入力する'!$J$2:$J$201,$J81)&gt;1,"重複の疑い","OK")))</f>
        <v/>
      </c>
      <c r="M81" s="10">
        <f>IF($H81="","",TEXT($H81,"yyyy/mm"))</f>
        <v/>
      </c>
    </row>
    <row r="82" hidden="1" ht="22" customHeight="1">
      <c r="A82" s="37" t="n"/>
      <c r="B82" s="37" t="n"/>
      <c r="C82" s="38" t="n"/>
      <c r="D82" s="39" t="n"/>
      <c r="E82" s="37" t="n"/>
      <c r="F82" s="38" t="n"/>
      <c r="G82" s="38" t="n"/>
      <c r="H82" s="40" t="n"/>
      <c r="I82" s="38" t="n"/>
      <c r="J82" s="7">
        <f>IF(AND($A82="",$B82=""),"",TRIM($A82&amp;" "&amp;$B82&amp;" "&amp;$C82))</f>
        <v/>
      </c>
      <c r="K82" s="7">
        <f>IF($E82="","",IF($D82="",$E82,"〒"&amp;$D82&amp;" "&amp;$E82))</f>
        <v/>
      </c>
      <c r="L82" s="8">
        <f>IF($J82="","",IF(OR($C82="",$D82="",$E82=""),"要確認",IF(COUNTIF('入力する'!$J$2:$J$201,$J82)&gt;1,"重複の疑い","OK")))</f>
        <v/>
      </c>
      <c r="M82" s="8">
        <f>IF($H82="","",TEXT($H82,"yyyy/mm"))</f>
        <v/>
      </c>
    </row>
    <row r="83" hidden="1" ht="22" customHeight="1">
      <c r="A83" s="37" t="n"/>
      <c r="B83" s="37" t="n"/>
      <c r="C83" s="38" t="n"/>
      <c r="D83" s="39" t="n"/>
      <c r="E83" s="37" t="n"/>
      <c r="F83" s="38" t="n"/>
      <c r="G83" s="38" t="n"/>
      <c r="H83" s="40" t="n"/>
      <c r="I83" s="38" t="n"/>
      <c r="J83" s="9">
        <f>IF(AND($A83="",$B83=""),"",TRIM($A83&amp;" "&amp;$B83&amp;" "&amp;$C83))</f>
        <v/>
      </c>
      <c r="K83" s="9">
        <f>IF($E83="","",IF($D83="",$E83,"〒"&amp;$D83&amp;" "&amp;$E83))</f>
        <v/>
      </c>
      <c r="L83" s="10">
        <f>IF($J83="","",IF(OR($C83="",$D83="",$E83=""),"要確認",IF(COUNTIF('入力する'!$J$2:$J$201,$J83)&gt;1,"重複の疑い","OK")))</f>
        <v/>
      </c>
      <c r="M83" s="10">
        <f>IF($H83="","",TEXT($H83,"yyyy/mm"))</f>
        <v/>
      </c>
    </row>
    <row r="84" hidden="1" ht="22" customHeight="1">
      <c r="A84" s="37" t="n"/>
      <c r="B84" s="37" t="n"/>
      <c r="C84" s="38" t="n"/>
      <c r="D84" s="39" t="n"/>
      <c r="E84" s="37" t="n"/>
      <c r="F84" s="38" t="n"/>
      <c r="G84" s="38" t="n"/>
      <c r="H84" s="40" t="n"/>
      <c r="I84" s="38" t="n"/>
      <c r="J84" s="7">
        <f>IF(AND($A84="",$B84=""),"",TRIM($A84&amp;" "&amp;$B84&amp;" "&amp;$C84))</f>
        <v/>
      </c>
      <c r="K84" s="7">
        <f>IF($E84="","",IF($D84="",$E84,"〒"&amp;$D84&amp;" "&amp;$E84))</f>
        <v/>
      </c>
      <c r="L84" s="8">
        <f>IF($J84="","",IF(OR($C84="",$D84="",$E84=""),"要確認",IF(COUNTIF('入力する'!$J$2:$J$201,$J84)&gt;1,"重複の疑い","OK")))</f>
        <v/>
      </c>
      <c r="M84" s="8">
        <f>IF($H84="","",TEXT($H84,"yyyy/mm"))</f>
        <v/>
      </c>
    </row>
    <row r="85" hidden="1" ht="22" customHeight="1">
      <c r="A85" s="37" t="n"/>
      <c r="B85" s="37" t="n"/>
      <c r="C85" s="38" t="n"/>
      <c r="D85" s="39" t="n"/>
      <c r="E85" s="37" t="n"/>
      <c r="F85" s="38" t="n"/>
      <c r="G85" s="38" t="n"/>
      <c r="H85" s="40" t="n"/>
      <c r="I85" s="38" t="n"/>
      <c r="J85" s="9">
        <f>IF(AND($A85="",$B85=""),"",TRIM($A85&amp;" "&amp;$B85&amp;" "&amp;$C85))</f>
        <v/>
      </c>
      <c r="K85" s="9">
        <f>IF($E85="","",IF($D85="",$E85,"〒"&amp;$D85&amp;" "&amp;$E85))</f>
        <v/>
      </c>
      <c r="L85" s="10">
        <f>IF($J85="","",IF(OR($C85="",$D85="",$E85=""),"要確認",IF(COUNTIF('入力する'!$J$2:$J$201,$J85)&gt;1,"重複の疑い","OK")))</f>
        <v/>
      </c>
      <c r="M85" s="10">
        <f>IF($H85="","",TEXT($H85,"yyyy/mm"))</f>
        <v/>
      </c>
    </row>
    <row r="86" hidden="1" ht="22" customHeight="1">
      <c r="A86" s="37" t="n"/>
      <c r="B86" s="37" t="n"/>
      <c r="C86" s="38" t="n"/>
      <c r="D86" s="39" t="n"/>
      <c r="E86" s="37" t="n"/>
      <c r="F86" s="38" t="n"/>
      <c r="G86" s="38" t="n"/>
      <c r="H86" s="40" t="n"/>
      <c r="I86" s="38" t="n"/>
      <c r="J86" s="7">
        <f>IF(AND($A86="",$B86=""),"",TRIM($A86&amp;" "&amp;$B86&amp;" "&amp;$C86))</f>
        <v/>
      </c>
      <c r="K86" s="7">
        <f>IF($E86="","",IF($D86="",$E86,"〒"&amp;$D86&amp;" "&amp;$E86))</f>
        <v/>
      </c>
      <c r="L86" s="8">
        <f>IF($J86="","",IF(OR($C86="",$D86="",$E86=""),"要確認",IF(COUNTIF('入力する'!$J$2:$J$201,$J86)&gt;1,"重複の疑い","OK")))</f>
        <v/>
      </c>
      <c r="M86" s="8">
        <f>IF($H86="","",TEXT($H86,"yyyy/mm"))</f>
        <v/>
      </c>
    </row>
    <row r="87" hidden="1" ht="22" customHeight="1">
      <c r="A87" s="37" t="n"/>
      <c r="B87" s="37" t="n"/>
      <c r="C87" s="38" t="n"/>
      <c r="D87" s="39" t="n"/>
      <c r="E87" s="37" t="n"/>
      <c r="F87" s="38" t="n"/>
      <c r="G87" s="38" t="n"/>
      <c r="H87" s="40" t="n"/>
      <c r="I87" s="38" t="n"/>
      <c r="J87" s="9">
        <f>IF(AND($A87="",$B87=""),"",TRIM($A87&amp;" "&amp;$B87&amp;" "&amp;$C87))</f>
        <v/>
      </c>
      <c r="K87" s="9">
        <f>IF($E87="","",IF($D87="",$E87,"〒"&amp;$D87&amp;" "&amp;$E87))</f>
        <v/>
      </c>
      <c r="L87" s="10">
        <f>IF($J87="","",IF(OR($C87="",$D87="",$E87=""),"要確認",IF(COUNTIF('入力する'!$J$2:$J$201,$J87)&gt;1,"重複の疑い","OK")))</f>
        <v/>
      </c>
      <c r="M87" s="10">
        <f>IF($H87="","",TEXT($H87,"yyyy/mm"))</f>
        <v/>
      </c>
    </row>
    <row r="88" hidden="1" ht="22" customHeight="1">
      <c r="A88" s="37" t="n"/>
      <c r="B88" s="37" t="n"/>
      <c r="C88" s="38" t="n"/>
      <c r="D88" s="39" t="n"/>
      <c r="E88" s="37" t="n"/>
      <c r="F88" s="38" t="n"/>
      <c r="G88" s="38" t="n"/>
      <c r="H88" s="40" t="n"/>
      <c r="I88" s="38" t="n"/>
      <c r="J88" s="7">
        <f>IF(AND($A88="",$B88=""),"",TRIM($A88&amp;" "&amp;$B88&amp;" "&amp;$C88))</f>
        <v/>
      </c>
      <c r="K88" s="7">
        <f>IF($E88="","",IF($D88="",$E88,"〒"&amp;$D88&amp;" "&amp;$E88))</f>
        <v/>
      </c>
      <c r="L88" s="8">
        <f>IF($J88="","",IF(OR($C88="",$D88="",$E88=""),"要確認",IF(COUNTIF('入力する'!$J$2:$J$201,$J88)&gt;1,"重複の疑い","OK")))</f>
        <v/>
      </c>
      <c r="M88" s="8">
        <f>IF($H88="","",TEXT($H88,"yyyy/mm"))</f>
        <v/>
      </c>
    </row>
    <row r="89" hidden="1" ht="22" customHeight="1">
      <c r="A89" s="37" t="n"/>
      <c r="B89" s="37" t="n"/>
      <c r="C89" s="38" t="n"/>
      <c r="D89" s="39" t="n"/>
      <c r="E89" s="37" t="n"/>
      <c r="F89" s="38" t="n"/>
      <c r="G89" s="38" t="n"/>
      <c r="H89" s="40" t="n"/>
      <c r="I89" s="38" t="n"/>
      <c r="J89" s="9">
        <f>IF(AND($A89="",$B89=""),"",TRIM($A89&amp;" "&amp;$B89&amp;" "&amp;$C89))</f>
        <v/>
      </c>
      <c r="K89" s="9">
        <f>IF($E89="","",IF($D89="",$E89,"〒"&amp;$D89&amp;" "&amp;$E89))</f>
        <v/>
      </c>
      <c r="L89" s="10">
        <f>IF($J89="","",IF(OR($C89="",$D89="",$E89=""),"要確認",IF(COUNTIF('入力する'!$J$2:$J$201,$J89)&gt;1,"重複の疑い","OK")))</f>
        <v/>
      </c>
      <c r="M89" s="10">
        <f>IF($H89="","",TEXT($H89,"yyyy/mm"))</f>
        <v/>
      </c>
    </row>
    <row r="90" hidden="1" ht="22" customHeight="1">
      <c r="A90" s="37" t="n"/>
      <c r="B90" s="37" t="n"/>
      <c r="C90" s="38" t="n"/>
      <c r="D90" s="39" t="n"/>
      <c r="E90" s="37" t="n"/>
      <c r="F90" s="38" t="n"/>
      <c r="G90" s="38" t="n"/>
      <c r="H90" s="40" t="n"/>
      <c r="I90" s="38" t="n"/>
      <c r="J90" s="7">
        <f>IF(AND($A90="",$B90=""),"",TRIM($A90&amp;" "&amp;$B90&amp;" "&amp;$C90))</f>
        <v/>
      </c>
      <c r="K90" s="7">
        <f>IF($E90="","",IF($D90="",$E90,"〒"&amp;$D90&amp;" "&amp;$E90))</f>
        <v/>
      </c>
      <c r="L90" s="8">
        <f>IF($J90="","",IF(OR($C90="",$D90="",$E90=""),"要確認",IF(COUNTIF('入力する'!$J$2:$J$201,$J90)&gt;1,"重複の疑い","OK")))</f>
        <v/>
      </c>
      <c r="M90" s="8">
        <f>IF($H90="","",TEXT($H90,"yyyy/mm"))</f>
        <v/>
      </c>
    </row>
    <row r="91" hidden="1" ht="22" customHeight="1">
      <c r="A91" s="37" t="n"/>
      <c r="B91" s="37" t="n"/>
      <c r="C91" s="38" t="n"/>
      <c r="D91" s="39" t="n"/>
      <c r="E91" s="37" t="n"/>
      <c r="F91" s="38" t="n"/>
      <c r="G91" s="38" t="n"/>
      <c r="H91" s="40" t="n"/>
      <c r="I91" s="38" t="n"/>
      <c r="J91" s="9">
        <f>IF(AND($A91="",$B91=""),"",TRIM($A91&amp;" "&amp;$B91&amp;" "&amp;$C91))</f>
        <v/>
      </c>
      <c r="K91" s="9">
        <f>IF($E91="","",IF($D91="",$E91,"〒"&amp;$D91&amp;" "&amp;$E91))</f>
        <v/>
      </c>
      <c r="L91" s="10">
        <f>IF($J91="","",IF(OR($C91="",$D91="",$E91=""),"要確認",IF(COUNTIF('入力する'!$J$2:$J$201,$J91)&gt;1,"重複の疑い","OK")))</f>
        <v/>
      </c>
      <c r="M91" s="10">
        <f>IF($H91="","",TEXT($H91,"yyyy/mm"))</f>
        <v/>
      </c>
    </row>
    <row r="92" hidden="1" ht="22" customHeight="1">
      <c r="A92" s="37" t="n"/>
      <c r="B92" s="37" t="n"/>
      <c r="C92" s="38" t="n"/>
      <c r="D92" s="39" t="n"/>
      <c r="E92" s="37" t="n"/>
      <c r="F92" s="38" t="n"/>
      <c r="G92" s="38" t="n"/>
      <c r="H92" s="40" t="n"/>
      <c r="I92" s="38" t="n"/>
      <c r="J92" s="7">
        <f>IF(AND($A92="",$B92=""),"",TRIM($A92&amp;" "&amp;$B92&amp;" "&amp;$C92))</f>
        <v/>
      </c>
      <c r="K92" s="7">
        <f>IF($E92="","",IF($D92="",$E92,"〒"&amp;$D92&amp;" "&amp;$E92))</f>
        <v/>
      </c>
      <c r="L92" s="8">
        <f>IF($J92="","",IF(OR($C92="",$D92="",$E92=""),"要確認",IF(COUNTIF('入力する'!$J$2:$J$201,$J92)&gt;1,"重複の疑い","OK")))</f>
        <v/>
      </c>
      <c r="M92" s="8">
        <f>IF($H92="","",TEXT($H92,"yyyy/mm"))</f>
        <v/>
      </c>
    </row>
    <row r="93" hidden="1" ht="22" customHeight="1">
      <c r="A93" s="37" t="n"/>
      <c r="B93" s="37" t="n"/>
      <c r="C93" s="38" t="n"/>
      <c r="D93" s="39" t="n"/>
      <c r="E93" s="37" t="n"/>
      <c r="F93" s="38" t="n"/>
      <c r="G93" s="38" t="n"/>
      <c r="H93" s="40" t="n"/>
      <c r="I93" s="38" t="n"/>
      <c r="J93" s="9">
        <f>IF(AND($A93="",$B93=""),"",TRIM($A93&amp;" "&amp;$B93&amp;" "&amp;$C93))</f>
        <v/>
      </c>
      <c r="K93" s="9">
        <f>IF($E93="","",IF($D93="",$E93,"〒"&amp;$D93&amp;" "&amp;$E93))</f>
        <v/>
      </c>
      <c r="L93" s="10">
        <f>IF($J93="","",IF(OR($C93="",$D93="",$E93=""),"要確認",IF(COUNTIF('入力する'!$J$2:$J$201,$J93)&gt;1,"重複の疑い","OK")))</f>
        <v/>
      </c>
      <c r="M93" s="10">
        <f>IF($H93="","",TEXT($H93,"yyyy/mm"))</f>
        <v/>
      </c>
    </row>
    <row r="94" hidden="1" ht="22" customHeight="1">
      <c r="A94" s="37" t="n"/>
      <c r="B94" s="37" t="n"/>
      <c r="C94" s="38" t="n"/>
      <c r="D94" s="39" t="n"/>
      <c r="E94" s="37" t="n"/>
      <c r="F94" s="38" t="n"/>
      <c r="G94" s="38" t="n"/>
      <c r="H94" s="40" t="n"/>
      <c r="I94" s="38" t="n"/>
      <c r="J94" s="7">
        <f>IF(AND($A94="",$B94=""),"",TRIM($A94&amp;" "&amp;$B94&amp;" "&amp;$C94))</f>
        <v/>
      </c>
      <c r="K94" s="7">
        <f>IF($E94="","",IF($D94="",$E94,"〒"&amp;$D94&amp;" "&amp;$E94))</f>
        <v/>
      </c>
      <c r="L94" s="8">
        <f>IF($J94="","",IF(OR($C94="",$D94="",$E94=""),"要確認",IF(COUNTIF('入力する'!$J$2:$J$201,$J94)&gt;1,"重複の疑い","OK")))</f>
        <v/>
      </c>
      <c r="M94" s="8">
        <f>IF($H94="","",TEXT($H94,"yyyy/mm"))</f>
        <v/>
      </c>
    </row>
    <row r="95" hidden="1" ht="22" customHeight="1">
      <c r="A95" s="37" t="n"/>
      <c r="B95" s="37" t="n"/>
      <c r="C95" s="38" t="n"/>
      <c r="D95" s="39" t="n"/>
      <c r="E95" s="37" t="n"/>
      <c r="F95" s="38" t="n"/>
      <c r="G95" s="38" t="n"/>
      <c r="H95" s="40" t="n"/>
      <c r="I95" s="38" t="n"/>
      <c r="J95" s="9">
        <f>IF(AND($A95="",$B95=""),"",TRIM($A95&amp;" "&amp;$B95&amp;" "&amp;$C95))</f>
        <v/>
      </c>
      <c r="K95" s="9">
        <f>IF($E95="","",IF($D95="",$E95,"〒"&amp;$D95&amp;" "&amp;$E95))</f>
        <v/>
      </c>
      <c r="L95" s="10">
        <f>IF($J95="","",IF(OR($C95="",$D95="",$E95=""),"要確認",IF(COUNTIF('入力する'!$J$2:$J$201,$J95)&gt;1,"重複の疑い","OK")))</f>
        <v/>
      </c>
      <c r="M95" s="10">
        <f>IF($H95="","",TEXT($H95,"yyyy/mm"))</f>
        <v/>
      </c>
    </row>
    <row r="96" hidden="1" ht="22" customHeight="1">
      <c r="A96" s="37" t="n"/>
      <c r="B96" s="37" t="n"/>
      <c r="C96" s="38" t="n"/>
      <c r="D96" s="39" t="n"/>
      <c r="E96" s="37" t="n"/>
      <c r="F96" s="38" t="n"/>
      <c r="G96" s="38" t="n"/>
      <c r="H96" s="40" t="n"/>
      <c r="I96" s="38" t="n"/>
      <c r="J96" s="7">
        <f>IF(AND($A96="",$B96=""),"",TRIM($A96&amp;" "&amp;$B96&amp;" "&amp;$C96))</f>
        <v/>
      </c>
      <c r="K96" s="7">
        <f>IF($E96="","",IF($D96="",$E96,"〒"&amp;$D96&amp;" "&amp;$E96))</f>
        <v/>
      </c>
      <c r="L96" s="8">
        <f>IF($J96="","",IF(OR($C96="",$D96="",$E96=""),"要確認",IF(COUNTIF('入力する'!$J$2:$J$201,$J96)&gt;1,"重複の疑い","OK")))</f>
        <v/>
      </c>
      <c r="M96" s="8">
        <f>IF($H96="","",TEXT($H96,"yyyy/mm"))</f>
        <v/>
      </c>
    </row>
    <row r="97" hidden="1" ht="22" customHeight="1">
      <c r="A97" s="37" t="n"/>
      <c r="B97" s="37" t="n"/>
      <c r="C97" s="38" t="n"/>
      <c r="D97" s="39" t="n"/>
      <c r="E97" s="37" t="n"/>
      <c r="F97" s="38" t="n"/>
      <c r="G97" s="38" t="n"/>
      <c r="H97" s="40" t="n"/>
      <c r="I97" s="38" t="n"/>
      <c r="J97" s="9">
        <f>IF(AND($A97="",$B97=""),"",TRIM($A97&amp;" "&amp;$B97&amp;" "&amp;$C97))</f>
        <v/>
      </c>
      <c r="K97" s="9">
        <f>IF($E97="","",IF($D97="",$E97,"〒"&amp;$D97&amp;" "&amp;$E97))</f>
        <v/>
      </c>
      <c r="L97" s="10">
        <f>IF($J97="","",IF(OR($C97="",$D97="",$E97=""),"要確認",IF(COUNTIF('入力する'!$J$2:$J$201,$J97)&gt;1,"重複の疑い","OK")))</f>
        <v/>
      </c>
      <c r="M97" s="10">
        <f>IF($H97="","",TEXT($H97,"yyyy/mm"))</f>
        <v/>
      </c>
    </row>
    <row r="98" hidden="1" ht="22" customHeight="1">
      <c r="A98" s="37" t="n"/>
      <c r="B98" s="37" t="n"/>
      <c r="C98" s="38" t="n"/>
      <c r="D98" s="39" t="n"/>
      <c r="E98" s="37" t="n"/>
      <c r="F98" s="38" t="n"/>
      <c r="G98" s="38" t="n"/>
      <c r="H98" s="40" t="n"/>
      <c r="I98" s="38" t="n"/>
      <c r="J98" s="7">
        <f>IF(AND($A98="",$B98=""),"",TRIM($A98&amp;" "&amp;$B98&amp;" "&amp;$C98))</f>
        <v/>
      </c>
      <c r="K98" s="7">
        <f>IF($E98="","",IF($D98="",$E98,"〒"&amp;$D98&amp;" "&amp;$E98))</f>
        <v/>
      </c>
      <c r="L98" s="8">
        <f>IF($J98="","",IF(OR($C98="",$D98="",$E98=""),"要確認",IF(COUNTIF('入力する'!$J$2:$J$201,$J98)&gt;1,"重複の疑い","OK")))</f>
        <v/>
      </c>
      <c r="M98" s="8">
        <f>IF($H98="","",TEXT($H98,"yyyy/mm"))</f>
        <v/>
      </c>
    </row>
    <row r="99" hidden="1" ht="22" customHeight="1">
      <c r="A99" s="37" t="n"/>
      <c r="B99" s="37" t="n"/>
      <c r="C99" s="38" t="n"/>
      <c r="D99" s="39" t="n"/>
      <c r="E99" s="37" t="n"/>
      <c r="F99" s="38" t="n"/>
      <c r="G99" s="38" t="n"/>
      <c r="H99" s="40" t="n"/>
      <c r="I99" s="38" t="n"/>
      <c r="J99" s="9">
        <f>IF(AND($A99="",$B99=""),"",TRIM($A99&amp;" "&amp;$B99&amp;" "&amp;$C99))</f>
        <v/>
      </c>
      <c r="K99" s="9">
        <f>IF($E99="","",IF($D99="",$E99,"〒"&amp;$D99&amp;" "&amp;$E99))</f>
        <v/>
      </c>
      <c r="L99" s="10">
        <f>IF($J99="","",IF(OR($C99="",$D99="",$E99=""),"要確認",IF(COUNTIF('入力する'!$J$2:$J$201,$J99)&gt;1,"重複の疑い","OK")))</f>
        <v/>
      </c>
      <c r="M99" s="10">
        <f>IF($H99="","",TEXT($H99,"yyyy/mm"))</f>
        <v/>
      </c>
    </row>
    <row r="100" hidden="1" ht="22" customHeight="1">
      <c r="A100" s="37" t="n"/>
      <c r="B100" s="37" t="n"/>
      <c r="C100" s="38" t="n"/>
      <c r="D100" s="39" t="n"/>
      <c r="E100" s="37" t="n"/>
      <c r="F100" s="38" t="n"/>
      <c r="G100" s="38" t="n"/>
      <c r="H100" s="40" t="n"/>
      <c r="I100" s="38" t="n"/>
      <c r="J100" s="7">
        <f>IF(AND($A100="",$B100=""),"",TRIM($A100&amp;" "&amp;$B100&amp;" "&amp;$C100))</f>
        <v/>
      </c>
      <c r="K100" s="7">
        <f>IF($E100="","",IF($D100="",$E100,"〒"&amp;$D100&amp;" "&amp;$E100))</f>
        <v/>
      </c>
      <c r="L100" s="8">
        <f>IF($J100="","",IF(OR($C100="",$D100="",$E100=""),"要確認",IF(COUNTIF('入力する'!$J$2:$J$201,$J100)&gt;1,"重複の疑い","OK")))</f>
        <v/>
      </c>
      <c r="M100" s="8">
        <f>IF($H100="","",TEXT($H100,"yyyy/mm"))</f>
        <v/>
      </c>
    </row>
    <row r="101" hidden="1" ht="22" customHeight="1">
      <c r="A101" s="37" t="n"/>
      <c r="B101" s="37" t="n"/>
      <c r="C101" s="38" t="n"/>
      <c r="D101" s="39" t="n"/>
      <c r="E101" s="37" t="n"/>
      <c r="F101" s="38" t="n"/>
      <c r="G101" s="38" t="n"/>
      <c r="H101" s="40" t="n"/>
      <c r="I101" s="38" t="n"/>
      <c r="J101" s="9">
        <f>IF(AND($A101="",$B101=""),"",TRIM($A101&amp;" "&amp;$B101&amp;" "&amp;$C101))</f>
        <v/>
      </c>
      <c r="K101" s="9">
        <f>IF($E101="","",IF($D101="",$E101,"〒"&amp;$D101&amp;" "&amp;$E101))</f>
        <v/>
      </c>
      <c r="L101" s="10">
        <f>IF($J101="","",IF(OR($C101="",$D101="",$E101=""),"要確認",IF(COUNTIF('入力する'!$J$2:$J$201,$J101)&gt;1,"重複の疑い","OK")))</f>
        <v/>
      </c>
      <c r="M101" s="10">
        <f>IF($H101="","",TEXT($H101,"yyyy/mm"))</f>
        <v/>
      </c>
    </row>
    <row r="102" hidden="1" ht="22" customHeight="1">
      <c r="A102" s="37" t="n"/>
      <c r="B102" s="37" t="n"/>
      <c r="C102" s="38" t="n"/>
      <c r="D102" s="39" t="n"/>
      <c r="E102" s="37" t="n"/>
      <c r="F102" s="38" t="n"/>
      <c r="G102" s="38" t="n"/>
      <c r="H102" s="40" t="n"/>
      <c r="I102" s="38" t="n"/>
      <c r="J102" s="7">
        <f>IF(AND($A102="",$B102=""),"",TRIM($A102&amp;" "&amp;$B102&amp;" "&amp;$C102))</f>
        <v/>
      </c>
      <c r="K102" s="7">
        <f>IF($E102="","",IF($D102="",$E102,"〒"&amp;$D102&amp;" "&amp;$E102))</f>
        <v/>
      </c>
      <c r="L102" s="8">
        <f>IF($J102="","",IF(OR($C102="",$D102="",$E102=""),"要確認",IF(COUNTIF('入力する'!$J$2:$J$201,$J102)&gt;1,"重複の疑い","OK")))</f>
        <v/>
      </c>
      <c r="M102" s="8">
        <f>IF($H102="","",TEXT($H102,"yyyy/mm"))</f>
        <v/>
      </c>
    </row>
    <row r="103" hidden="1" ht="22" customHeight="1">
      <c r="A103" s="37" t="n"/>
      <c r="B103" s="37" t="n"/>
      <c r="C103" s="38" t="n"/>
      <c r="D103" s="39" t="n"/>
      <c r="E103" s="37" t="n"/>
      <c r="F103" s="38" t="n"/>
      <c r="G103" s="38" t="n"/>
      <c r="H103" s="40" t="n"/>
      <c r="I103" s="38" t="n"/>
      <c r="J103" s="9">
        <f>IF(AND($A103="",$B103=""),"",TRIM($A103&amp;" "&amp;$B103&amp;" "&amp;$C103))</f>
        <v/>
      </c>
      <c r="K103" s="9">
        <f>IF($E103="","",IF($D103="",$E103,"〒"&amp;$D103&amp;" "&amp;$E103))</f>
        <v/>
      </c>
      <c r="L103" s="10">
        <f>IF($J103="","",IF(OR($C103="",$D103="",$E103=""),"要確認",IF(COUNTIF('入力する'!$J$2:$J$201,$J103)&gt;1,"重複の疑い","OK")))</f>
        <v/>
      </c>
      <c r="M103" s="10">
        <f>IF($H103="","",TEXT($H103,"yyyy/mm"))</f>
        <v/>
      </c>
    </row>
    <row r="104" hidden="1" ht="22" customHeight="1">
      <c r="A104" s="37" t="n"/>
      <c r="B104" s="37" t="n"/>
      <c r="C104" s="38" t="n"/>
      <c r="D104" s="39" t="n"/>
      <c r="E104" s="37" t="n"/>
      <c r="F104" s="38" t="n"/>
      <c r="G104" s="38" t="n"/>
      <c r="H104" s="40" t="n"/>
      <c r="I104" s="38" t="n"/>
      <c r="J104" s="7">
        <f>IF(AND($A104="",$B104=""),"",TRIM($A104&amp;" "&amp;$B104&amp;" "&amp;$C104))</f>
        <v/>
      </c>
      <c r="K104" s="7">
        <f>IF($E104="","",IF($D104="",$E104,"〒"&amp;$D104&amp;" "&amp;$E104))</f>
        <v/>
      </c>
      <c r="L104" s="8">
        <f>IF($J104="","",IF(OR($C104="",$D104="",$E104=""),"要確認",IF(COUNTIF('入力する'!$J$2:$J$201,$J104)&gt;1,"重複の疑い","OK")))</f>
        <v/>
      </c>
      <c r="M104" s="8">
        <f>IF($H104="","",TEXT($H104,"yyyy/mm"))</f>
        <v/>
      </c>
    </row>
    <row r="105" hidden="1" ht="22" customHeight="1">
      <c r="A105" s="37" t="n"/>
      <c r="B105" s="37" t="n"/>
      <c r="C105" s="38" t="n"/>
      <c r="D105" s="39" t="n"/>
      <c r="E105" s="37" t="n"/>
      <c r="F105" s="38" t="n"/>
      <c r="G105" s="38" t="n"/>
      <c r="H105" s="40" t="n"/>
      <c r="I105" s="38" t="n"/>
      <c r="J105" s="9">
        <f>IF(AND($A105="",$B105=""),"",TRIM($A105&amp;" "&amp;$B105&amp;" "&amp;$C105))</f>
        <v/>
      </c>
      <c r="K105" s="9">
        <f>IF($E105="","",IF($D105="",$E105,"〒"&amp;$D105&amp;" "&amp;$E105))</f>
        <v/>
      </c>
      <c r="L105" s="10">
        <f>IF($J105="","",IF(OR($C105="",$D105="",$E105=""),"要確認",IF(COUNTIF('入力する'!$J$2:$J$201,$J105)&gt;1,"重複の疑い","OK")))</f>
        <v/>
      </c>
      <c r="M105" s="10">
        <f>IF($H105="","",TEXT($H105,"yyyy/mm"))</f>
        <v/>
      </c>
    </row>
    <row r="106" hidden="1" ht="22" customHeight="1">
      <c r="A106" s="37" t="n"/>
      <c r="B106" s="37" t="n"/>
      <c r="C106" s="38" t="n"/>
      <c r="D106" s="39" t="n"/>
      <c r="E106" s="37" t="n"/>
      <c r="F106" s="38" t="n"/>
      <c r="G106" s="38" t="n"/>
      <c r="H106" s="40" t="n"/>
      <c r="I106" s="38" t="n"/>
      <c r="J106" s="7">
        <f>IF(AND($A106="",$B106=""),"",TRIM($A106&amp;" "&amp;$B106&amp;" "&amp;$C106))</f>
        <v/>
      </c>
      <c r="K106" s="7">
        <f>IF($E106="","",IF($D106="",$E106,"〒"&amp;$D106&amp;" "&amp;$E106))</f>
        <v/>
      </c>
      <c r="L106" s="8">
        <f>IF($J106="","",IF(OR($C106="",$D106="",$E106=""),"要確認",IF(COUNTIF('入力する'!$J$2:$J$201,$J106)&gt;1,"重複の疑い","OK")))</f>
        <v/>
      </c>
      <c r="M106" s="8">
        <f>IF($H106="","",TEXT($H106,"yyyy/mm"))</f>
        <v/>
      </c>
    </row>
    <row r="107" hidden="1" ht="22" customHeight="1">
      <c r="A107" s="37" t="n"/>
      <c r="B107" s="37" t="n"/>
      <c r="C107" s="38" t="n"/>
      <c r="D107" s="39" t="n"/>
      <c r="E107" s="37" t="n"/>
      <c r="F107" s="38" t="n"/>
      <c r="G107" s="38" t="n"/>
      <c r="H107" s="40" t="n"/>
      <c r="I107" s="38" t="n"/>
      <c r="J107" s="9">
        <f>IF(AND($A107="",$B107=""),"",TRIM($A107&amp;" "&amp;$B107&amp;" "&amp;$C107))</f>
        <v/>
      </c>
      <c r="K107" s="9">
        <f>IF($E107="","",IF($D107="",$E107,"〒"&amp;$D107&amp;" "&amp;$E107))</f>
        <v/>
      </c>
      <c r="L107" s="10">
        <f>IF($J107="","",IF(OR($C107="",$D107="",$E107=""),"要確認",IF(COUNTIF('入力する'!$J$2:$J$201,$J107)&gt;1,"重複の疑い","OK")))</f>
        <v/>
      </c>
      <c r="M107" s="10">
        <f>IF($H107="","",TEXT($H107,"yyyy/mm"))</f>
        <v/>
      </c>
    </row>
    <row r="108" hidden="1" ht="22" customHeight="1">
      <c r="A108" s="37" t="n"/>
      <c r="B108" s="37" t="n"/>
      <c r="C108" s="38" t="n"/>
      <c r="D108" s="39" t="n"/>
      <c r="E108" s="37" t="n"/>
      <c r="F108" s="38" t="n"/>
      <c r="G108" s="38" t="n"/>
      <c r="H108" s="40" t="n"/>
      <c r="I108" s="38" t="n"/>
      <c r="J108" s="7">
        <f>IF(AND($A108="",$B108=""),"",TRIM($A108&amp;" "&amp;$B108&amp;" "&amp;$C108))</f>
        <v/>
      </c>
      <c r="K108" s="7">
        <f>IF($E108="","",IF($D108="",$E108,"〒"&amp;$D108&amp;" "&amp;$E108))</f>
        <v/>
      </c>
      <c r="L108" s="8">
        <f>IF($J108="","",IF(OR($C108="",$D108="",$E108=""),"要確認",IF(COUNTIF('入力する'!$J$2:$J$201,$J108)&gt;1,"重複の疑い","OK")))</f>
        <v/>
      </c>
      <c r="M108" s="8">
        <f>IF($H108="","",TEXT($H108,"yyyy/mm"))</f>
        <v/>
      </c>
    </row>
    <row r="109" hidden="1" ht="22" customHeight="1">
      <c r="A109" s="37" t="n"/>
      <c r="B109" s="37" t="n"/>
      <c r="C109" s="38" t="n"/>
      <c r="D109" s="39" t="n"/>
      <c r="E109" s="37" t="n"/>
      <c r="F109" s="38" t="n"/>
      <c r="G109" s="38" t="n"/>
      <c r="H109" s="40" t="n"/>
      <c r="I109" s="38" t="n"/>
      <c r="J109" s="9">
        <f>IF(AND($A109="",$B109=""),"",TRIM($A109&amp;" "&amp;$B109&amp;" "&amp;$C109))</f>
        <v/>
      </c>
      <c r="K109" s="9">
        <f>IF($E109="","",IF($D109="",$E109,"〒"&amp;$D109&amp;" "&amp;$E109))</f>
        <v/>
      </c>
      <c r="L109" s="10">
        <f>IF($J109="","",IF(OR($C109="",$D109="",$E109=""),"要確認",IF(COUNTIF('入力する'!$J$2:$J$201,$J109)&gt;1,"重複の疑い","OK")))</f>
        <v/>
      </c>
      <c r="M109" s="10">
        <f>IF($H109="","",TEXT($H109,"yyyy/mm"))</f>
        <v/>
      </c>
    </row>
    <row r="110" hidden="1" ht="22" customHeight="1">
      <c r="A110" s="37" t="n"/>
      <c r="B110" s="37" t="n"/>
      <c r="C110" s="38" t="n"/>
      <c r="D110" s="39" t="n"/>
      <c r="E110" s="37" t="n"/>
      <c r="F110" s="38" t="n"/>
      <c r="G110" s="38" t="n"/>
      <c r="H110" s="40" t="n"/>
      <c r="I110" s="38" t="n"/>
      <c r="J110" s="7">
        <f>IF(AND($A110="",$B110=""),"",TRIM($A110&amp;" "&amp;$B110&amp;" "&amp;$C110))</f>
        <v/>
      </c>
      <c r="K110" s="7">
        <f>IF($E110="","",IF($D110="",$E110,"〒"&amp;$D110&amp;" "&amp;$E110))</f>
        <v/>
      </c>
      <c r="L110" s="8">
        <f>IF($J110="","",IF(OR($C110="",$D110="",$E110=""),"要確認",IF(COUNTIF('入力する'!$J$2:$J$201,$J110)&gt;1,"重複の疑い","OK")))</f>
        <v/>
      </c>
      <c r="M110" s="8">
        <f>IF($H110="","",TEXT($H110,"yyyy/mm"))</f>
        <v/>
      </c>
    </row>
    <row r="111" hidden="1" ht="22" customHeight="1">
      <c r="A111" s="37" t="n"/>
      <c r="B111" s="37" t="n"/>
      <c r="C111" s="38" t="n"/>
      <c r="D111" s="39" t="n"/>
      <c r="E111" s="37" t="n"/>
      <c r="F111" s="38" t="n"/>
      <c r="G111" s="38" t="n"/>
      <c r="H111" s="40" t="n"/>
      <c r="I111" s="38" t="n"/>
      <c r="J111" s="9">
        <f>IF(AND($A111="",$B111=""),"",TRIM($A111&amp;" "&amp;$B111&amp;" "&amp;$C111))</f>
        <v/>
      </c>
      <c r="K111" s="9">
        <f>IF($E111="","",IF($D111="",$E111,"〒"&amp;$D111&amp;" "&amp;$E111))</f>
        <v/>
      </c>
      <c r="L111" s="10">
        <f>IF($J111="","",IF(OR($C111="",$D111="",$E111=""),"要確認",IF(COUNTIF('入力する'!$J$2:$J$201,$J111)&gt;1,"重複の疑い","OK")))</f>
        <v/>
      </c>
      <c r="M111" s="10">
        <f>IF($H111="","",TEXT($H111,"yyyy/mm"))</f>
        <v/>
      </c>
    </row>
    <row r="112" hidden="1" ht="22" customHeight="1">
      <c r="A112" s="37" t="n"/>
      <c r="B112" s="37" t="n"/>
      <c r="C112" s="38" t="n"/>
      <c r="D112" s="39" t="n"/>
      <c r="E112" s="37" t="n"/>
      <c r="F112" s="38" t="n"/>
      <c r="G112" s="38" t="n"/>
      <c r="H112" s="40" t="n"/>
      <c r="I112" s="38" t="n"/>
      <c r="J112" s="7">
        <f>IF(AND($A112="",$B112=""),"",TRIM($A112&amp;" "&amp;$B112&amp;" "&amp;$C112))</f>
        <v/>
      </c>
      <c r="K112" s="7">
        <f>IF($E112="","",IF($D112="",$E112,"〒"&amp;$D112&amp;" "&amp;$E112))</f>
        <v/>
      </c>
      <c r="L112" s="8">
        <f>IF($J112="","",IF(OR($C112="",$D112="",$E112=""),"要確認",IF(COUNTIF('入力する'!$J$2:$J$201,$J112)&gt;1,"重複の疑い","OK")))</f>
        <v/>
      </c>
      <c r="M112" s="8">
        <f>IF($H112="","",TEXT($H112,"yyyy/mm"))</f>
        <v/>
      </c>
    </row>
    <row r="113" hidden="1" ht="22" customHeight="1">
      <c r="A113" s="37" t="n"/>
      <c r="B113" s="37" t="n"/>
      <c r="C113" s="38" t="n"/>
      <c r="D113" s="39" t="n"/>
      <c r="E113" s="37" t="n"/>
      <c r="F113" s="38" t="n"/>
      <c r="G113" s="38" t="n"/>
      <c r="H113" s="40" t="n"/>
      <c r="I113" s="38" t="n"/>
      <c r="J113" s="9">
        <f>IF(AND($A113="",$B113=""),"",TRIM($A113&amp;" "&amp;$B113&amp;" "&amp;$C113))</f>
        <v/>
      </c>
      <c r="K113" s="9">
        <f>IF($E113="","",IF($D113="",$E113,"〒"&amp;$D113&amp;" "&amp;$E113))</f>
        <v/>
      </c>
      <c r="L113" s="10">
        <f>IF($J113="","",IF(OR($C113="",$D113="",$E113=""),"要確認",IF(COUNTIF('入力する'!$J$2:$J$201,$J113)&gt;1,"重複の疑い","OK")))</f>
        <v/>
      </c>
      <c r="M113" s="10">
        <f>IF($H113="","",TEXT($H113,"yyyy/mm"))</f>
        <v/>
      </c>
    </row>
    <row r="114" hidden="1" ht="22" customHeight="1">
      <c r="A114" s="37" t="n"/>
      <c r="B114" s="37" t="n"/>
      <c r="C114" s="38" t="n"/>
      <c r="D114" s="39" t="n"/>
      <c r="E114" s="37" t="n"/>
      <c r="F114" s="38" t="n"/>
      <c r="G114" s="38" t="n"/>
      <c r="H114" s="40" t="n"/>
      <c r="I114" s="38" t="n"/>
      <c r="J114" s="7">
        <f>IF(AND($A114="",$B114=""),"",TRIM($A114&amp;" "&amp;$B114&amp;" "&amp;$C114))</f>
        <v/>
      </c>
      <c r="K114" s="7">
        <f>IF($E114="","",IF($D114="",$E114,"〒"&amp;$D114&amp;" "&amp;$E114))</f>
        <v/>
      </c>
      <c r="L114" s="8">
        <f>IF($J114="","",IF(OR($C114="",$D114="",$E114=""),"要確認",IF(COUNTIF('入力する'!$J$2:$J$201,$J114)&gt;1,"重複の疑い","OK")))</f>
        <v/>
      </c>
      <c r="M114" s="8">
        <f>IF($H114="","",TEXT($H114,"yyyy/mm"))</f>
        <v/>
      </c>
    </row>
    <row r="115" hidden="1" ht="22" customHeight="1">
      <c r="A115" s="37" t="n"/>
      <c r="B115" s="37" t="n"/>
      <c r="C115" s="38" t="n"/>
      <c r="D115" s="39" t="n"/>
      <c r="E115" s="37" t="n"/>
      <c r="F115" s="38" t="n"/>
      <c r="G115" s="38" t="n"/>
      <c r="H115" s="40" t="n"/>
      <c r="I115" s="38" t="n"/>
      <c r="J115" s="9">
        <f>IF(AND($A115="",$B115=""),"",TRIM($A115&amp;" "&amp;$B115&amp;" "&amp;$C115))</f>
        <v/>
      </c>
      <c r="K115" s="9">
        <f>IF($E115="","",IF($D115="",$E115,"〒"&amp;$D115&amp;" "&amp;$E115))</f>
        <v/>
      </c>
      <c r="L115" s="10">
        <f>IF($J115="","",IF(OR($C115="",$D115="",$E115=""),"要確認",IF(COUNTIF('入力する'!$J$2:$J$201,$J115)&gt;1,"重複の疑い","OK")))</f>
        <v/>
      </c>
      <c r="M115" s="10">
        <f>IF($H115="","",TEXT($H115,"yyyy/mm"))</f>
        <v/>
      </c>
    </row>
    <row r="116" hidden="1" ht="22" customHeight="1">
      <c r="A116" s="37" t="n"/>
      <c r="B116" s="37" t="n"/>
      <c r="C116" s="38" t="n"/>
      <c r="D116" s="39" t="n"/>
      <c r="E116" s="37" t="n"/>
      <c r="F116" s="38" t="n"/>
      <c r="G116" s="38" t="n"/>
      <c r="H116" s="40" t="n"/>
      <c r="I116" s="38" t="n"/>
      <c r="J116" s="7">
        <f>IF(AND($A116="",$B116=""),"",TRIM($A116&amp;" "&amp;$B116&amp;" "&amp;$C116))</f>
        <v/>
      </c>
      <c r="K116" s="7">
        <f>IF($E116="","",IF($D116="",$E116,"〒"&amp;$D116&amp;" "&amp;$E116))</f>
        <v/>
      </c>
      <c r="L116" s="8">
        <f>IF($J116="","",IF(OR($C116="",$D116="",$E116=""),"要確認",IF(COUNTIF('入力する'!$J$2:$J$201,$J116)&gt;1,"重複の疑い","OK")))</f>
        <v/>
      </c>
      <c r="M116" s="8">
        <f>IF($H116="","",TEXT($H116,"yyyy/mm"))</f>
        <v/>
      </c>
    </row>
    <row r="117" hidden="1" ht="22" customHeight="1">
      <c r="A117" s="37" t="n"/>
      <c r="B117" s="37" t="n"/>
      <c r="C117" s="38" t="n"/>
      <c r="D117" s="39" t="n"/>
      <c r="E117" s="37" t="n"/>
      <c r="F117" s="38" t="n"/>
      <c r="G117" s="38" t="n"/>
      <c r="H117" s="40" t="n"/>
      <c r="I117" s="38" t="n"/>
      <c r="J117" s="9">
        <f>IF(AND($A117="",$B117=""),"",TRIM($A117&amp;" "&amp;$B117&amp;" "&amp;$C117))</f>
        <v/>
      </c>
      <c r="K117" s="9">
        <f>IF($E117="","",IF($D117="",$E117,"〒"&amp;$D117&amp;" "&amp;$E117))</f>
        <v/>
      </c>
      <c r="L117" s="10">
        <f>IF($J117="","",IF(OR($C117="",$D117="",$E117=""),"要確認",IF(COUNTIF('入力する'!$J$2:$J$201,$J117)&gt;1,"重複の疑い","OK")))</f>
        <v/>
      </c>
      <c r="M117" s="10">
        <f>IF($H117="","",TEXT($H117,"yyyy/mm"))</f>
        <v/>
      </c>
    </row>
    <row r="118" hidden="1" ht="22" customHeight="1">
      <c r="A118" s="37" t="n"/>
      <c r="B118" s="37" t="n"/>
      <c r="C118" s="38" t="n"/>
      <c r="D118" s="39" t="n"/>
      <c r="E118" s="37" t="n"/>
      <c r="F118" s="38" t="n"/>
      <c r="G118" s="38" t="n"/>
      <c r="H118" s="40" t="n"/>
      <c r="I118" s="38" t="n"/>
      <c r="J118" s="7">
        <f>IF(AND($A118="",$B118=""),"",TRIM($A118&amp;" "&amp;$B118&amp;" "&amp;$C118))</f>
        <v/>
      </c>
      <c r="K118" s="7">
        <f>IF($E118="","",IF($D118="",$E118,"〒"&amp;$D118&amp;" "&amp;$E118))</f>
        <v/>
      </c>
      <c r="L118" s="8">
        <f>IF($J118="","",IF(OR($C118="",$D118="",$E118=""),"要確認",IF(COUNTIF('入力する'!$J$2:$J$201,$J118)&gt;1,"重複の疑い","OK")))</f>
        <v/>
      </c>
      <c r="M118" s="8">
        <f>IF($H118="","",TEXT($H118,"yyyy/mm"))</f>
        <v/>
      </c>
    </row>
    <row r="119" hidden="1" ht="22" customHeight="1">
      <c r="A119" s="37" t="n"/>
      <c r="B119" s="37" t="n"/>
      <c r="C119" s="38" t="n"/>
      <c r="D119" s="39" t="n"/>
      <c r="E119" s="37" t="n"/>
      <c r="F119" s="38" t="n"/>
      <c r="G119" s="38" t="n"/>
      <c r="H119" s="40" t="n"/>
      <c r="I119" s="38" t="n"/>
      <c r="J119" s="9">
        <f>IF(AND($A119="",$B119=""),"",TRIM($A119&amp;" "&amp;$B119&amp;" "&amp;$C119))</f>
        <v/>
      </c>
      <c r="K119" s="9">
        <f>IF($E119="","",IF($D119="",$E119,"〒"&amp;$D119&amp;" "&amp;$E119))</f>
        <v/>
      </c>
      <c r="L119" s="10">
        <f>IF($J119="","",IF(OR($C119="",$D119="",$E119=""),"要確認",IF(COUNTIF('入力する'!$J$2:$J$201,$J119)&gt;1,"重複の疑い","OK")))</f>
        <v/>
      </c>
      <c r="M119" s="10">
        <f>IF($H119="","",TEXT($H119,"yyyy/mm"))</f>
        <v/>
      </c>
    </row>
    <row r="120" hidden="1" ht="22" customHeight="1">
      <c r="A120" s="37" t="n"/>
      <c r="B120" s="37" t="n"/>
      <c r="C120" s="38" t="n"/>
      <c r="D120" s="39" t="n"/>
      <c r="E120" s="37" t="n"/>
      <c r="F120" s="38" t="n"/>
      <c r="G120" s="38" t="n"/>
      <c r="H120" s="40" t="n"/>
      <c r="I120" s="38" t="n"/>
      <c r="J120" s="7">
        <f>IF(AND($A120="",$B120=""),"",TRIM($A120&amp;" "&amp;$B120&amp;" "&amp;$C120))</f>
        <v/>
      </c>
      <c r="K120" s="7">
        <f>IF($E120="","",IF($D120="",$E120,"〒"&amp;$D120&amp;" "&amp;$E120))</f>
        <v/>
      </c>
      <c r="L120" s="8">
        <f>IF($J120="","",IF(OR($C120="",$D120="",$E120=""),"要確認",IF(COUNTIF('入力する'!$J$2:$J$201,$J120)&gt;1,"重複の疑い","OK")))</f>
        <v/>
      </c>
      <c r="M120" s="8">
        <f>IF($H120="","",TEXT($H120,"yyyy/mm"))</f>
        <v/>
      </c>
    </row>
    <row r="121" hidden="1" ht="22" customHeight="1">
      <c r="A121" s="37" t="n"/>
      <c r="B121" s="37" t="n"/>
      <c r="C121" s="38" t="n"/>
      <c r="D121" s="39" t="n"/>
      <c r="E121" s="37" t="n"/>
      <c r="F121" s="38" t="n"/>
      <c r="G121" s="38" t="n"/>
      <c r="H121" s="40" t="n"/>
      <c r="I121" s="38" t="n"/>
      <c r="J121" s="9">
        <f>IF(AND($A121="",$B121=""),"",TRIM($A121&amp;" "&amp;$B121&amp;" "&amp;$C121))</f>
        <v/>
      </c>
      <c r="K121" s="9">
        <f>IF($E121="","",IF($D121="",$E121,"〒"&amp;$D121&amp;" "&amp;$E121))</f>
        <v/>
      </c>
      <c r="L121" s="10">
        <f>IF($J121="","",IF(OR($C121="",$D121="",$E121=""),"要確認",IF(COUNTIF('入力する'!$J$2:$J$201,$J121)&gt;1,"重複の疑い","OK")))</f>
        <v/>
      </c>
      <c r="M121" s="10">
        <f>IF($H121="","",TEXT($H121,"yyyy/mm"))</f>
        <v/>
      </c>
    </row>
    <row r="122" hidden="1" ht="22" customHeight="1">
      <c r="A122" s="37" t="n"/>
      <c r="B122" s="37" t="n"/>
      <c r="C122" s="38" t="n"/>
      <c r="D122" s="39" t="n"/>
      <c r="E122" s="37" t="n"/>
      <c r="F122" s="38" t="n"/>
      <c r="G122" s="38" t="n"/>
      <c r="H122" s="40" t="n"/>
      <c r="I122" s="38" t="n"/>
      <c r="J122" s="7">
        <f>IF(AND($A122="",$B122=""),"",TRIM($A122&amp;" "&amp;$B122&amp;" "&amp;$C122))</f>
        <v/>
      </c>
      <c r="K122" s="7">
        <f>IF($E122="","",IF($D122="",$E122,"〒"&amp;$D122&amp;" "&amp;$E122))</f>
        <v/>
      </c>
      <c r="L122" s="8">
        <f>IF($J122="","",IF(OR($C122="",$D122="",$E122=""),"要確認",IF(COUNTIF('入力する'!$J$2:$J$201,$J122)&gt;1,"重複の疑い","OK")))</f>
        <v/>
      </c>
      <c r="M122" s="8">
        <f>IF($H122="","",TEXT($H122,"yyyy/mm"))</f>
        <v/>
      </c>
    </row>
    <row r="123" hidden="1" ht="22" customHeight="1">
      <c r="A123" s="37" t="n"/>
      <c r="B123" s="37" t="n"/>
      <c r="C123" s="38" t="n"/>
      <c r="D123" s="39" t="n"/>
      <c r="E123" s="37" t="n"/>
      <c r="F123" s="38" t="n"/>
      <c r="G123" s="38" t="n"/>
      <c r="H123" s="40" t="n"/>
      <c r="I123" s="38" t="n"/>
      <c r="J123" s="9">
        <f>IF(AND($A123="",$B123=""),"",TRIM($A123&amp;" "&amp;$B123&amp;" "&amp;$C123))</f>
        <v/>
      </c>
      <c r="K123" s="9">
        <f>IF($E123="","",IF($D123="",$E123,"〒"&amp;$D123&amp;" "&amp;$E123))</f>
        <v/>
      </c>
      <c r="L123" s="10">
        <f>IF($J123="","",IF(OR($C123="",$D123="",$E123=""),"要確認",IF(COUNTIF('入力する'!$J$2:$J$201,$J123)&gt;1,"重複の疑い","OK")))</f>
        <v/>
      </c>
      <c r="M123" s="10">
        <f>IF($H123="","",TEXT($H123,"yyyy/mm"))</f>
        <v/>
      </c>
    </row>
    <row r="124" hidden="1" ht="22" customHeight="1">
      <c r="A124" s="37" t="n"/>
      <c r="B124" s="37" t="n"/>
      <c r="C124" s="38" t="n"/>
      <c r="D124" s="39" t="n"/>
      <c r="E124" s="37" t="n"/>
      <c r="F124" s="38" t="n"/>
      <c r="G124" s="38" t="n"/>
      <c r="H124" s="40" t="n"/>
      <c r="I124" s="38" t="n"/>
      <c r="J124" s="7">
        <f>IF(AND($A124="",$B124=""),"",TRIM($A124&amp;" "&amp;$B124&amp;" "&amp;$C124))</f>
        <v/>
      </c>
      <c r="K124" s="7">
        <f>IF($E124="","",IF($D124="",$E124,"〒"&amp;$D124&amp;" "&amp;$E124))</f>
        <v/>
      </c>
      <c r="L124" s="8">
        <f>IF($J124="","",IF(OR($C124="",$D124="",$E124=""),"要確認",IF(COUNTIF('入力する'!$J$2:$J$201,$J124)&gt;1,"重複の疑い","OK")))</f>
        <v/>
      </c>
      <c r="M124" s="8">
        <f>IF($H124="","",TEXT($H124,"yyyy/mm"))</f>
        <v/>
      </c>
    </row>
    <row r="125" hidden="1" ht="22" customHeight="1">
      <c r="A125" s="37" t="n"/>
      <c r="B125" s="37" t="n"/>
      <c r="C125" s="38" t="n"/>
      <c r="D125" s="39" t="n"/>
      <c r="E125" s="37" t="n"/>
      <c r="F125" s="38" t="n"/>
      <c r="G125" s="38" t="n"/>
      <c r="H125" s="40" t="n"/>
      <c r="I125" s="38" t="n"/>
      <c r="J125" s="9">
        <f>IF(AND($A125="",$B125=""),"",TRIM($A125&amp;" "&amp;$B125&amp;" "&amp;$C125))</f>
        <v/>
      </c>
      <c r="K125" s="9">
        <f>IF($E125="","",IF($D125="",$E125,"〒"&amp;$D125&amp;" "&amp;$E125))</f>
        <v/>
      </c>
      <c r="L125" s="10">
        <f>IF($J125="","",IF(OR($C125="",$D125="",$E125=""),"要確認",IF(COUNTIF('入力する'!$J$2:$J$201,$J125)&gt;1,"重複の疑い","OK")))</f>
        <v/>
      </c>
      <c r="M125" s="10">
        <f>IF($H125="","",TEXT($H125,"yyyy/mm"))</f>
        <v/>
      </c>
    </row>
    <row r="126" hidden="1" ht="22" customHeight="1">
      <c r="A126" s="37" t="n"/>
      <c r="B126" s="37" t="n"/>
      <c r="C126" s="38" t="n"/>
      <c r="D126" s="39" t="n"/>
      <c r="E126" s="37" t="n"/>
      <c r="F126" s="38" t="n"/>
      <c r="G126" s="38" t="n"/>
      <c r="H126" s="40" t="n"/>
      <c r="I126" s="38" t="n"/>
      <c r="J126" s="7">
        <f>IF(AND($A126="",$B126=""),"",TRIM($A126&amp;" "&amp;$B126&amp;" "&amp;$C126))</f>
        <v/>
      </c>
      <c r="K126" s="7">
        <f>IF($E126="","",IF($D126="",$E126,"〒"&amp;$D126&amp;" "&amp;$E126))</f>
        <v/>
      </c>
      <c r="L126" s="8">
        <f>IF($J126="","",IF(OR($C126="",$D126="",$E126=""),"要確認",IF(COUNTIF('入力する'!$J$2:$J$201,$J126)&gt;1,"重複の疑い","OK")))</f>
        <v/>
      </c>
      <c r="M126" s="8">
        <f>IF($H126="","",TEXT($H126,"yyyy/mm"))</f>
        <v/>
      </c>
    </row>
    <row r="127" hidden="1" ht="22" customHeight="1">
      <c r="A127" s="37" t="n"/>
      <c r="B127" s="37" t="n"/>
      <c r="C127" s="38" t="n"/>
      <c r="D127" s="39" t="n"/>
      <c r="E127" s="37" t="n"/>
      <c r="F127" s="38" t="n"/>
      <c r="G127" s="38" t="n"/>
      <c r="H127" s="40" t="n"/>
      <c r="I127" s="38" t="n"/>
      <c r="J127" s="9">
        <f>IF(AND($A127="",$B127=""),"",TRIM($A127&amp;" "&amp;$B127&amp;" "&amp;$C127))</f>
        <v/>
      </c>
      <c r="K127" s="9">
        <f>IF($E127="","",IF($D127="",$E127,"〒"&amp;$D127&amp;" "&amp;$E127))</f>
        <v/>
      </c>
      <c r="L127" s="10">
        <f>IF($J127="","",IF(OR($C127="",$D127="",$E127=""),"要確認",IF(COUNTIF('入力する'!$J$2:$J$201,$J127)&gt;1,"重複の疑い","OK")))</f>
        <v/>
      </c>
      <c r="M127" s="10">
        <f>IF($H127="","",TEXT($H127,"yyyy/mm"))</f>
        <v/>
      </c>
    </row>
    <row r="128" hidden="1" ht="22" customHeight="1">
      <c r="A128" s="37" t="n"/>
      <c r="B128" s="37" t="n"/>
      <c r="C128" s="38" t="n"/>
      <c r="D128" s="39" t="n"/>
      <c r="E128" s="37" t="n"/>
      <c r="F128" s="38" t="n"/>
      <c r="G128" s="38" t="n"/>
      <c r="H128" s="40" t="n"/>
      <c r="I128" s="38" t="n"/>
      <c r="J128" s="7">
        <f>IF(AND($A128="",$B128=""),"",TRIM($A128&amp;" "&amp;$B128&amp;" "&amp;$C128))</f>
        <v/>
      </c>
      <c r="K128" s="7">
        <f>IF($E128="","",IF($D128="",$E128,"〒"&amp;$D128&amp;" "&amp;$E128))</f>
        <v/>
      </c>
      <c r="L128" s="8">
        <f>IF($J128="","",IF(OR($C128="",$D128="",$E128=""),"要確認",IF(COUNTIF('入力する'!$J$2:$J$201,$J128)&gt;1,"重複の疑い","OK")))</f>
        <v/>
      </c>
      <c r="M128" s="8">
        <f>IF($H128="","",TEXT($H128,"yyyy/mm"))</f>
        <v/>
      </c>
    </row>
    <row r="129" hidden="1" ht="22" customHeight="1">
      <c r="A129" s="37" t="n"/>
      <c r="B129" s="37" t="n"/>
      <c r="C129" s="38" t="n"/>
      <c r="D129" s="39" t="n"/>
      <c r="E129" s="37" t="n"/>
      <c r="F129" s="38" t="n"/>
      <c r="G129" s="38" t="n"/>
      <c r="H129" s="40" t="n"/>
      <c r="I129" s="38" t="n"/>
      <c r="J129" s="9">
        <f>IF(AND($A129="",$B129=""),"",TRIM($A129&amp;" "&amp;$B129&amp;" "&amp;$C129))</f>
        <v/>
      </c>
      <c r="K129" s="9">
        <f>IF($E129="","",IF($D129="",$E129,"〒"&amp;$D129&amp;" "&amp;$E129))</f>
        <v/>
      </c>
      <c r="L129" s="10">
        <f>IF($J129="","",IF(OR($C129="",$D129="",$E129=""),"要確認",IF(COUNTIF('入力する'!$J$2:$J$201,$J129)&gt;1,"重複の疑い","OK")))</f>
        <v/>
      </c>
      <c r="M129" s="10">
        <f>IF($H129="","",TEXT($H129,"yyyy/mm"))</f>
        <v/>
      </c>
    </row>
    <row r="130" hidden="1" ht="22" customHeight="1">
      <c r="A130" s="37" t="n"/>
      <c r="B130" s="37" t="n"/>
      <c r="C130" s="38" t="n"/>
      <c r="D130" s="39" t="n"/>
      <c r="E130" s="37" t="n"/>
      <c r="F130" s="38" t="n"/>
      <c r="G130" s="38" t="n"/>
      <c r="H130" s="40" t="n"/>
      <c r="I130" s="38" t="n"/>
      <c r="J130" s="7">
        <f>IF(AND($A130="",$B130=""),"",TRIM($A130&amp;" "&amp;$B130&amp;" "&amp;$C130))</f>
        <v/>
      </c>
      <c r="K130" s="7">
        <f>IF($E130="","",IF($D130="",$E130,"〒"&amp;$D130&amp;" "&amp;$E130))</f>
        <v/>
      </c>
      <c r="L130" s="8">
        <f>IF($J130="","",IF(OR($C130="",$D130="",$E130=""),"要確認",IF(COUNTIF('入力する'!$J$2:$J$201,$J130)&gt;1,"重複の疑い","OK")))</f>
        <v/>
      </c>
      <c r="M130" s="8">
        <f>IF($H130="","",TEXT($H130,"yyyy/mm"))</f>
        <v/>
      </c>
    </row>
    <row r="131" hidden="1" ht="22" customHeight="1">
      <c r="A131" s="37" t="n"/>
      <c r="B131" s="37" t="n"/>
      <c r="C131" s="38" t="n"/>
      <c r="D131" s="39" t="n"/>
      <c r="E131" s="37" t="n"/>
      <c r="F131" s="38" t="n"/>
      <c r="G131" s="38" t="n"/>
      <c r="H131" s="40" t="n"/>
      <c r="I131" s="38" t="n"/>
      <c r="J131" s="9">
        <f>IF(AND($A131="",$B131=""),"",TRIM($A131&amp;" "&amp;$B131&amp;" "&amp;$C131))</f>
        <v/>
      </c>
      <c r="K131" s="9">
        <f>IF($E131="","",IF($D131="",$E131,"〒"&amp;$D131&amp;" "&amp;$E131))</f>
        <v/>
      </c>
      <c r="L131" s="10">
        <f>IF($J131="","",IF(OR($C131="",$D131="",$E131=""),"要確認",IF(COUNTIF('入力する'!$J$2:$J$201,$J131)&gt;1,"重複の疑い","OK")))</f>
        <v/>
      </c>
      <c r="M131" s="10">
        <f>IF($H131="","",TEXT($H131,"yyyy/mm"))</f>
        <v/>
      </c>
    </row>
    <row r="132" hidden="1" ht="22" customHeight="1">
      <c r="A132" s="37" t="n"/>
      <c r="B132" s="37" t="n"/>
      <c r="C132" s="38" t="n"/>
      <c r="D132" s="39" t="n"/>
      <c r="E132" s="37" t="n"/>
      <c r="F132" s="38" t="n"/>
      <c r="G132" s="38" t="n"/>
      <c r="H132" s="40" t="n"/>
      <c r="I132" s="38" t="n"/>
      <c r="J132" s="7">
        <f>IF(AND($A132="",$B132=""),"",TRIM($A132&amp;" "&amp;$B132&amp;" "&amp;$C132))</f>
        <v/>
      </c>
      <c r="K132" s="7">
        <f>IF($E132="","",IF($D132="",$E132,"〒"&amp;$D132&amp;" "&amp;$E132))</f>
        <v/>
      </c>
      <c r="L132" s="8">
        <f>IF($J132="","",IF(OR($C132="",$D132="",$E132=""),"要確認",IF(COUNTIF('入力する'!$J$2:$J$201,$J132)&gt;1,"重複の疑い","OK")))</f>
        <v/>
      </c>
      <c r="M132" s="8">
        <f>IF($H132="","",TEXT($H132,"yyyy/mm"))</f>
        <v/>
      </c>
    </row>
    <row r="133" hidden="1" ht="22" customHeight="1">
      <c r="A133" s="37" t="n"/>
      <c r="B133" s="37" t="n"/>
      <c r="C133" s="38" t="n"/>
      <c r="D133" s="39" t="n"/>
      <c r="E133" s="37" t="n"/>
      <c r="F133" s="38" t="n"/>
      <c r="G133" s="38" t="n"/>
      <c r="H133" s="40" t="n"/>
      <c r="I133" s="38" t="n"/>
      <c r="J133" s="9">
        <f>IF(AND($A133="",$B133=""),"",TRIM($A133&amp;" "&amp;$B133&amp;" "&amp;$C133))</f>
        <v/>
      </c>
      <c r="K133" s="9">
        <f>IF($E133="","",IF($D133="",$E133,"〒"&amp;$D133&amp;" "&amp;$E133))</f>
        <v/>
      </c>
      <c r="L133" s="10">
        <f>IF($J133="","",IF(OR($C133="",$D133="",$E133=""),"要確認",IF(COUNTIF('入力する'!$J$2:$J$201,$J133)&gt;1,"重複の疑い","OK")))</f>
        <v/>
      </c>
      <c r="M133" s="10">
        <f>IF($H133="","",TEXT($H133,"yyyy/mm"))</f>
        <v/>
      </c>
    </row>
    <row r="134" hidden="1" ht="22" customHeight="1">
      <c r="A134" s="37" t="n"/>
      <c r="B134" s="37" t="n"/>
      <c r="C134" s="38" t="n"/>
      <c r="D134" s="39" t="n"/>
      <c r="E134" s="37" t="n"/>
      <c r="F134" s="38" t="n"/>
      <c r="G134" s="38" t="n"/>
      <c r="H134" s="40" t="n"/>
      <c r="I134" s="38" t="n"/>
      <c r="J134" s="7">
        <f>IF(AND($A134="",$B134=""),"",TRIM($A134&amp;" "&amp;$B134&amp;" "&amp;$C134))</f>
        <v/>
      </c>
      <c r="K134" s="7">
        <f>IF($E134="","",IF($D134="",$E134,"〒"&amp;$D134&amp;" "&amp;$E134))</f>
        <v/>
      </c>
      <c r="L134" s="8">
        <f>IF($J134="","",IF(OR($C134="",$D134="",$E134=""),"要確認",IF(COUNTIF('入力する'!$J$2:$J$201,$J134)&gt;1,"重複の疑い","OK")))</f>
        <v/>
      </c>
      <c r="M134" s="8">
        <f>IF($H134="","",TEXT($H134,"yyyy/mm"))</f>
        <v/>
      </c>
    </row>
    <row r="135" hidden="1" ht="22" customHeight="1">
      <c r="A135" s="37" t="n"/>
      <c r="B135" s="37" t="n"/>
      <c r="C135" s="38" t="n"/>
      <c r="D135" s="39" t="n"/>
      <c r="E135" s="37" t="n"/>
      <c r="F135" s="38" t="n"/>
      <c r="G135" s="38" t="n"/>
      <c r="H135" s="40" t="n"/>
      <c r="I135" s="38" t="n"/>
      <c r="J135" s="9">
        <f>IF(AND($A135="",$B135=""),"",TRIM($A135&amp;" "&amp;$B135&amp;" "&amp;$C135))</f>
        <v/>
      </c>
      <c r="K135" s="9">
        <f>IF($E135="","",IF($D135="",$E135,"〒"&amp;$D135&amp;" "&amp;$E135))</f>
        <v/>
      </c>
      <c r="L135" s="10">
        <f>IF($J135="","",IF(OR($C135="",$D135="",$E135=""),"要確認",IF(COUNTIF('入力する'!$J$2:$J$201,$J135)&gt;1,"重複の疑い","OK")))</f>
        <v/>
      </c>
      <c r="M135" s="10">
        <f>IF($H135="","",TEXT($H135,"yyyy/mm"))</f>
        <v/>
      </c>
    </row>
    <row r="136" hidden="1" ht="22" customHeight="1">
      <c r="A136" s="37" t="n"/>
      <c r="B136" s="37" t="n"/>
      <c r="C136" s="38" t="n"/>
      <c r="D136" s="39" t="n"/>
      <c r="E136" s="37" t="n"/>
      <c r="F136" s="38" t="n"/>
      <c r="G136" s="38" t="n"/>
      <c r="H136" s="40" t="n"/>
      <c r="I136" s="38" t="n"/>
      <c r="J136" s="7">
        <f>IF(AND($A136="",$B136=""),"",TRIM($A136&amp;" "&amp;$B136&amp;" "&amp;$C136))</f>
        <v/>
      </c>
      <c r="K136" s="7">
        <f>IF($E136="","",IF($D136="",$E136,"〒"&amp;$D136&amp;" "&amp;$E136))</f>
        <v/>
      </c>
      <c r="L136" s="8">
        <f>IF($J136="","",IF(OR($C136="",$D136="",$E136=""),"要確認",IF(COUNTIF('入力する'!$J$2:$J$201,$J136)&gt;1,"重複の疑い","OK")))</f>
        <v/>
      </c>
      <c r="M136" s="8">
        <f>IF($H136="","",TEXT($H136,"yyyy/mm"))</f>
        <v/>
      </c>
    </row>
    <row r="137" hidden="1" ht="22" customHeight="1">
      <c r="A137" s="37" t="n"/>
      <c r="B137" s="37" t="n"/>
      <c r="C137" s="38" t="n"/>
      <c r="D137" s="39" t="n"/>
      <c r="E137" s="37" t="n"/>
      <c r="F137" s="38" t="n"/>
      <c r="G137" s="38" t="n"/>
      <c r="H137" s="40" t="n"/>
      <c r="I137" s="38" t="n"/>
      <c r="J137" s="9">
        <f>IF(AND($A137="",$B137=""),"",TRIM($A137&amp;" "&amp;$B137&amp;" "&amp;$C137))</f>
        <v/>
      </c>
      <c r="K137" s="9">
        <f>IF($E137="","",IF($D137="",$E137,"〒"&amp;$D137&amp;" "&amp;$E137))</f>
        <v/>
      </c>
      <c r="L137" s="10">
        <f>IF($J137="","",IF(OR($C137="",$D137="",$E137=""),"要確認",IF(COUNTIF('入力する'!$J$2:$J$201,$J137)&gt;1,"重複の疑い","OK")))</f>
        <v/>
      </c>
      <c r="M137" s="10">
        <f>IF($H137="","",TEXT($H137,"yyyy/mm"))</f>
        <v/>
      </c>
    </row>
    <row r="138" hidden="1" ht="22" customHeight="1">
      <c r="A138" s="37" t="n"/>
      <c r="B138" s="37" t="n"/>
      <c r="C138" s="38" t="n"/>
      <c r="D138" s="39" t="n"/>
      <c r="E138" s="37" t="n"/>
      <c r="F138" s="38" t="n"/>
      <c r="G138" s="38" t="n"/>
      <c r="H138" s="40" t="n"/>
      <c r="I138" s="38" t="n"/>
      <c r="J138" s="7">
        <f>IF(AND($A138="",$B138=""),"",TRIM($A138&amp;" "&amp;$B138&amp;" "&amp;$C138))</f>
        <v/>
      </c>
      <c r="K138" s="7">
        <f>IF($E138="","",IF($D138="",$E138,"〒"&amp;$D138&amp;" "&amp;$E138))</f>
        <v/>
      </c>
      <c r="L138" s="8">
        <f>IF($J138="","",IF(OR($C138="",$D138="",$E138=""),"要確認",IF(COUNTIF('入力する'!$J$2:$J$201,$J138)&gt;1,"重複の疑い","OK")))</f>
        <v/>
      </c>
      <c r="M138" s="8">
        <f>IF($H138="","",TEXT($H138,"yyyy/mm"))</f>
        <v/>
      </c>
    </row>
    <row r="139" hidden="1" ht="22" customHeight="1">
      <c r="A139" s="37" t="n"/>
      <c r="B139" s="37" t="n"/>
      <c r="C139" s="38" t="n"/>
      <c r="D139" s="39" t="n"/>
      <c r="E139" s="37" t="n"/>
      <c r="F139" s="38" t="n"/>
      <c r="G139" s="38" t="n"/>
      <c r="H139" s="40" t="n"/>
      <c r="I139" s="38" t="n"/>
      <c r="J139" s="9">
        <f>IF(AND($A139="",$B139=""),"",TRIM($A139&amp;" "&amp;$B139&amp;" "&amp;$C139))</f>
        <v/>
      </c>
      <c r="K139" s="9">
        <f>IF($E139="","",IF($D139="",$E139,"〒"&amp;$D139&amp;" "&amp;$E139))</f>
        <v/>
      </c>
      <c r="L139" s="10">
        <f>IF($J139="","",IF(OR($C139="",$D139="",$E139=""),"要確認",IF(COUNTIF('入力する'!$J$2:$J$201,$J139)&gt;1,"重複の疑い","OK")))</f>
        <v/>
      </c>
      <c r="M139" s="10">
        <f>IF($H139="","",TEXT($H139,"yyyy/mm"))</f>
        <v/>
      </c>
    </row>
    <row r="140" hidden="1" ht="22" customHeight="1">
      <c r="A140" s="37" t="n"/>
      <c r="B140" s="37" t="n"/>
      <c r="C140" s="38" t="n"/>
      <c r="D140" s="39" t="n"/>
      <c r="E140" s="37" t="n"/>
      <c r="F140" s="38" t="n"/>
      <c r="G140" s="38" t="n"/>
      <c r="H140" s="40" t="n"/>
      <c r="I140" s="38" t="n"/>
      <c r="J140" s="7">
        <f>IF(AND($A140="",$B140=""),"",TRIM($A140&amp;" "&amp;$B140&amp;" "&amp;$C140))</f>
        <v/>
      </c>
      <c r="K140" s="7">
        <f>IF($E140="","",IF($D140="",$E140,"〒"&amp;$D140&amp;" "&amp;$E140))</f>
        <v/>
      </c>
      <c r="L140" s="8">
        <f>IF($J140="","",IF(OR($C140="",$D140="",$E140=""),"要確認",IF(COUNTIF('入力する'!$J$2:$J$201,$J140)&gt;1,"重複の疑い","OK")))</f>
        <v/>
      </c>
      <c r="M140" s="8">
        <f>IF($H140="","",TEXT($H140,"yyyy/mm"))</f>
        <v/>
      </c>
    </row>
    <row r="141" hidden="1" ht="22" customHeight="1">
      <c r="A141" s="37" t="n"/>
      <c r="B141" s="37" t="n"/>
      <c r="C141" s="38" t="n"/>
      <c r="D141" s="39" t="n"/>
      <c r="E141" s="37" t="n"/>
      <c r="F141" s="38" t="n"/>
      <c r="G141" s="38" t="n"/>
      <c r="H141" s="40" t="n"/>
      <c r="I141" s="38" t="n"/>
      <c r="J141" s="9">
        <f>IF(AND($A141="",$B141=""),"",TRIM($A141&amp;" "&amp;$B141&amp;" "&amp;$C141))</f>
        <v/>
      </c>
      <c r="K141" s="9">
        <f>IF($E141="","",IF($D141="",$E141,"〒"&amp;$D141&amp;" "&amp;$E141))</f>
        <v/>
      </c>
      <c r="L141" s="10">
        <f>IF($J141="","",IF(OR($C141="",$D141="",$E141=""),"要確認",IF(COUNTIF('入力する'!$J$2:$J$201,$J141)&gt;1,"重複の疑い","OK")))</f>
        <v/>
      </c>
      <c r="M141" s="10">
        <f>IF($H141="","",TEXT($H141,"yyyy/mm"))</f>
        <v/>
      </c>
    </row>
    <row r="142" hidden="1" ht="22" customHeight="1">
      <c r="A142" s="37" t="n"/>
      <c r="B142" s="37" t="n"/>
      <c r="C142" s="38" t="n"/>
      <c r="D142" s="39" t="n"/>
      <c r="E142" s="37" t="n"/>
      <c r="F142" s="38" t="n"/>
      <c r="G142" s="38" t="n"/>
      <c r="H142" s="40" t="n"/>
      <c r="I142" s="38" t="n"/>
      <c r="J142" s="7">
        <f>IF(AND($A142="",$B142=""),"",TRIM($A142&amp;" "&amp;$B142&amp;" "&amp;$C142))</f>
        <v/>
      </c>
      <c r="K142" s="7">
        <f>IF($E142="","",IF($D142="",$E142,"〒"&amp;$D142&amp;" "&amp;$E142))</f>
        <v/>
      </c>
      <c r="L142" s="8">
        <f>IF($J142="","",IF(OR($C142="",$D142="",$E142=""),"要確認",IF(COUNTIF('入力する'!$J$2:$J$201,$J142)&gt;1,"重複の疑い","OK")))</f>
        <v/>
      </c>
      <c r="M142" s="8">
        <f>IF($H142="","",TEXT($H142,"yyyy/mm"))</f>
        <v/>
      </c>
    </row>
    <row r="143" hidden="1" ht="22" customHeight="1">
      <c r="A143" s="37" t="n"/>
      <c r="B143" s="37" t="n"/>
      <c r="C143" s="38" t="n"/>
      <c r="D143" s="39" t="n"/>
      <c r="E143" s="37" t="n"/>
      <c r="F143" s="38" t="n"/>
      <c r="G143" s="38" t="n"/>
      <c r="H143" s="40" t="n"/>
      <c r="I143" s="38" t="n"/>
      <c r="J143" s="9">
        <f>IF(AND($A143="",$B143=""),"",TRIM($A143&amp;" "&amp;$B143&amp;" "&amp;$C143))</f>
        <v/>
      </c>
      <c r="K143" s="9">
        <f>IF($E143="","",IF($D143="",$E143,"〒"&amp;$D143&amp;" "&amp;$E143))</f>
        <v/>
      </c>
      <c r="L143" s="10">
        <f>IF($J143="","",IF(OR($C143="",$D143="",$E143=""),"要確認",IF(COUNTIF('入力する'!$J$2:$J$201,$J143)&gt;1,"重複の疑い","OK")))</f>
        <v/>
      </c>
      <c r="M143" s="10">
        <f>IF($H143="","",TEXT($H143,"yyyy/mm"))</f>
        <v/>
      </c>
    </row>
    <row r="144" hidden="1" ht="22" customHeight="1">
      <c r="A144" s="37" t="n"/>
      <c r="B144" s="37" t="n"/>
      <c r="C144" s="38" t="n"/>
      <c r="D144" s="39" t="n"/>
      <c r="E144" s="37" t="n"/>
      <c r="F144" s="38" t="n"/>
      <c r="G144" s="38" t="n"/>
      <c r="H144" s="40" t="n"/>
      <c r="I144" s="38" t="n"/>
      <c r="J144" s="7">
        <f>IF(AND($A144="",$B144=""),"",TRIM($A144&amp;" "&amp;$B144&amp;" "&amp;$C144))</f>
        <v/>
      </c>
      <c r="K144" s="7">
        <f>IF($E144="","",IF($D144="",$E144,"〒"&amp;$D144&amp;" "&amp;$E144))</f>
        <v/>
      </c>
      <c r="L144" s="8">
        <f>IF($J144="","",IF(OR($C144="",$D144="",$E144=""),"要確認",IF(COUNTIF('入力する'!$J$2:$J$201,$J144)&gt;1,"重複の疑い","OK")))</f>
        <v/>
      </c>
      <c r="M144" s="8">
        <f>IF($H144="","",TEXT($H144,"yyyy/mm"))</f>
        <v/>
      </c>
    </row>
    <row r="145" hidden="1" ht="22" customHeight="1">
      <c r="A145" s="37" t="n"/>
      <c r="B145" s="37" t="n"/>
      <c r="C145" s="38" t="n"/>
      <c r="D145" s="39" t="n"/>
      <c r="E145" s="37" t="n"/>
      <c r="F145" s="38" t="n"/>
      <c r="G145" s="38" t="n"/>
      <c r="H145" s="40" t="n"/>
      <c r="I145" s="38" t="n"/>
      <c r="J145" s="9">
        <f>IF(AND($A145="",$B145=""),"",TRIM($A145&amp;" "&amp;$B145&amp;" "&amp;$C145))</f>
        <v/>
      </c>
      <c r="K145" s="9">
        <f>IF($E145="","",IF($D145="",$E145,"〒"&amp;$D145&amp;" "&amp;$E145))</f>
        <v/>
      </c>
      <c r="L145" s="10">
        <f>IF($J145="","",IF(OR($C145="",$D145="",$E145=""),"要確認",IF(COUNTIF('入力する'!$J$2:$J$201,$J145)&gt;1,"重複の疑い","OK")))</f>
        <v/>
      </c>
      <c r="M145" s="10">
        <f>IF($H145="","",TEXT($H145,"yyyy/mm"))</f>
        <v/>
      </c>
    </row>
    <row r="146" hidden="1" ht="22" customHeight="1">
      <c r="A146" s="37" t="n"/>
      <c r="B146" s="37" t="n"/>
      <c r="C146" s="38" t="n"/>
      <c r="D146" s="39" t="n"/>
      <c r="E146" s="37" t="n"/>
      <c r="F146" s="38" t="n"/>
      <c r="G146" s="38" t="n"/>
      <c r="H146" s="40" t="n"/>
      <c r="I146" s="38" t="n"/>
      <c r="J146" s="7">
        <f>IF(AND($A146="",$B146=""),"",TRIM($A146&amp;" "&amp;$B146&amp;" "&amp;$C146))</f>
        <v/>
      </c>
      <c r="K146" s="7">
        <f>IF($E146="","",IF($D146="",$E146,"〒"&amp;$D146&amp;" "&amp;$E146))</f>
        <v/>
      </c>
      <c r="L146" s="8">
        <f>IF($J146="","",IF(OR($C146="",$D146="",$E146=""),"要確認",IF(COUNTIF('入力する'!$J$2:$J$201,$J146)&gt;1,"重複の疑い","OK")))</f>
        <v/>
      </c>
      <c r="M146" s="8">
        <f>IF($H146="","",TEXT($H146,"yyyy/mm"))</f>
        <v/>
      </c>
    </row>
    <row r="147" hidden="1" ht="22" customHeight="1">
      <c r="A147" s="37" t="n"/>
      <c r="B147" s="37" t="n"/>
      <c r="C147" s="38" t="n"/>
      <c r="D147" s="39" t="n"/>
      <c r="E147" s="37" t="n"/>
      <c r="F147" s="38" t="n"/>
      <c r="G147" s="38" t="n"/>
      <c r="H147" s="40" t="n"/>
      <c r="I147" s="38" t="n"/>
      <c r="J147" s="9">
        <f>IF(AND($A147="",$B147=""),"",TRIM($A147&amp;" "&amp;$B147&amp;" "&amp;$C147))</f>
        <v/>
      </c>
      <c r="K147" s="9">
        <f>IF($E147="","",IF($D147="",$E147,"〒"&amp;$D147&amp;" "&amp;$E147))</f>
        <v/>
      </c>
      <c r="L147" s="10">
        <f>IF($J147="","",IF(OR($C147="",$D147="",$E147=""),"要確認",IF(COUNTIF('入力する'!$J$2:$J$201,$J147)&gt;1,"重複の疑い","OK")))</f>
        <v/>
      </c>
      <c r="M147" s="10">
        <f>IF($H147="","",TEXT($H147,"yyyy/mm"))</f>
        <v/>
      </c>
    </row>
    <row r="148" hidden="1" ht="22" customHeight="1">
      <c r="A148" s="37" t="n"/>
      <c r="B148" s="37" t="n"/>
      <c r="C148" s="38" t="n"/>
      <c r="D148" s="39" t="n"/>
      <c r="E148" s="37" t="n"/>
      <c r="F148" s="38" t="n"/>
      <c r="G148" s="38" t="n"/>
      <c r="H148" s="40" t="n"/>
      <c r="I148" s="38" t="n"/>
      <c r="J148" s="7">
        <f>IF(AND($A148="",$B148=""),"",TRIM($A148&amp;" "&amp;$B148&amp;" "&amp;$C148))</f>
        <v/>
      </c>
      <c r="K148" s="7">
        <f>IF($E148="","",IF($D148="",$E148,"〒"&amp;$D148&amp;" "&amp;$E148))</f>
        <v/>
      </c>
      <c r="L148" s="8">
        <f>IF($J148="","",IF(OR($C148="",$D148="",$E148=""),"要確認",IF(COUNTIF('入力する'!$J$2:$J$201,$J148)&gt;1,"重複の疑い","OK")))</f>
        <v/>
      </c>
      <c r="M148" s="8">
        <f>IF($H148="","",TEXT($H148,"yyyy/mm"))</f>
        <v/>
      </c>
    </row>
    <row r="149" hidden="1" ht="22" customHeight="1">
      <c r="A149" s="37" t="n"/>
      <c r="B149" s="37" t="n"/>
      <c r="C149" s="38" t="n"/>
      <c r="D149" s="39" t="n"/>
      <c r="E149" s="37" t="n"/>
      <c r="F149" s="38" t="n"/>
      <c r="G149" s="38" t="n"/>
      <c r="H149" s="40" t="n"/>
      <c r="I149" s="38" t="n"/>
      <c r="J149" s="9">
        <f>IF(AND($A149="",$B149=""),"",TRIM($A149&amp;" "&amp;$B149&amp;" "&amp;$C149))</f>
        <v/>
      </c>
      <c r="K149" s="9">
        <f>IF($E149="","",IF($D149="",$E149,"〒"&amp;$D149&amp;" "&amp;$E149))</f>
        <v/>
      </c>
      <c r="L149" s="10">
        <f>IF($J149="","",IF(OR($C149="",$D149="",$E149=""),"要確認",IF(COUNTIF('入力する'!$J$2:$J$201,$J149)&gt;1,"重複の疑い","OK")))</f>
        <v/>
      </c>
      <c r="M149" s="10">
        <f>IF($H149="","",TEXT($H149,"yyyy/mm"))</f>
        <v/>
      </c>
    </row>
    <row r="150" hidden="1" ht="22" customHeight="1">
      <c r="A150" s="37" t="n"/>
      <c r="B150" s="37" t="n"/>
      <c r="C150" s="38" t="n"/>
      <c r="D150" s="39" t="n"/>
      <c r="E150" s="37" t="n"/>
      <c r="F150" s="38" t="n"/>
      <c r="G150" s="38" t="n"/>
      <c r="H150" s="40" t="n"/>
      <c r="I150" s="38" t="n"/>
      <c r="J150" s="7">
        <f>IF(AND($A150="",$B150=""),"",TRIM($A150&amp;" "&amp;$B150&amp;" "&amp;$C150))</f>
        <v/>
      </c>
      <c r="K150" s="7">
        <f>IF($E150="","",IF($D150="",$E150,"〒"&amp;$D150&amp;" "&amp;$E150))</f>
        <v/>
      </c>
      <c r="L150" s="8">
        <f>IF($J150="","",IF(OR($C150="",$D150="",$E150=""),"要確認",IF(COUNTIF('入力する'!$J$2:$J$201,$J150)&gt;1,"重複の疑い","OK")))</f>
        <v/>
      </c>
      <c r="M150" s="8">
        <f>IF($H150="","",TEXT($H150,"yyyy/mm"))</f>
        <v/>
      </c>
    </row>
    <row r="151" hidden="1" ht="22" customHeight="1">
      <c r="A151" s="37" t="n"/>
      <c r="B151" s="37" t="n"/>
      <c r="C151" s="38" t="n"/>
      <c r="D151" s="39" t="n"/>
      <c r="E151" s="37" t="n"/>
      <c r="F151" s="38" t="n"/>
      <c r="G151" s="38" t="n"/>
      <c r="H151" s="40" t="n"/>
      <c r="I151" s="38" t="n"/>
      <c r="J151" s="9">
        <f>IF(AND($A151="",$B151=""),"",TRIM($A151&amp;" "&amp;$B151&amp;" "&amp;$C151))</f>
        <v/>
      </c>
      <c r="K151" s="9">
        <f>IF($E151="","",IF($D151="",$E151,"〒"&amp;$D151&amp;" "&amp;$E151))</f>
        <v/>
      </c>
      <c r="L151" s="10">
        <f>IF($J151="","",IF(OR($C151="",$D151="",$E151=""),"要確認",IF(COUNTIF('入力する'!$J$2:$J$201,$J151)&gt;1,"重複の疑い","OK")))</f>
        <v/>
      </c>
      <c r="M151" s="10">
        <f>IF($H151="","",TEXT($H151,"yyyy/mm"))</f>
        <v/>
      </c>
    </row>
    <row r="152" hidden="1" ht="22" customHeight="1">
      <c r="A152" s="37" t="n"/>
      <c r="B152" s="37" t="n"/>
      <c r="C152" s="38" t="n"/>
      <c r="D152" s="39" t="n"/>
      <c r="E152" s="37" t="n"/>
      <c r="F152" s="38" t="n"/>
      <c r="G152" s="38" t="n"/>
      <c r="H152" s="40" t="n"/>
      <c r="I152" s="38" t="n"/>
      <c r="J152" s="7">
        <f>IF(AND($A152="",$B152=""),"",TRIM($A152&amp;" "&amp;$B152&amp;" "&amp;$C152))</f>
        <v/>
      </c>
      <c r="K152" s="7">
        <f>IF($E152="","",IF($D152="",$E152,"〒"&amp;$D152&amp;" "&amp;$E152))</f>
        <v/>
      </c>
      <c r="L152" s="8">
        <f>IF($J152="","",IF(OR($C152="",$D152="",$E152=""),"要確認",IF(COUNTIF('入力する'!$J$2:$J$201,$J152)&gt;1,"重複の疑い","OK")))</f>
        <v/>
      </c>
      <c r="M152" s="8">
        <f>IF($H152="","",TEXT($H152,"yyyy/mm"))</f>
        <v/>
      </c>
    </row>
    <row r="153" hidden="1" ht="22" customHeight="1">
      <c r="A153" s="37" t="n"/>
      <c r="B153" s="37" t="n"/>
      <c r="C153" s="38" t="n"/>
      <c r="D153" s="39" t="n"/>
      <c r="E153" s="37" t="n"/>
      <c r="F153" s="38" t="n"/>
      <c r="G153" s="38" t="n"/>
      <c r="H153" s="40" t="n"/>
      <c r="I153" s="38" t="n"/>
      <c r="J153" s="9">
        <f>IF(AND($A153="",$B153=""),"",TRIM($A153&amp;" "&amp;$B153&amp;" "&amp;$C153))</f>
        <v/>
      </c>
      <c r="K153" s="9">
        <f>IF($E153="","",IF($D153="",$E153,"〒"&amp;$D153&amp;" "&amp;$E153))</f>
        <v/>
      </c>
      <c r="L153" s="10">
        <f>IF($J153="","",IF(OR($C153="",$D153="",$E153=""),"要確認",IF(COUNTIF('入力する'!$J$2:$J$201,$J153)&gt;1,"重複の疑い","OK")))</f>
        <v/>
      </c>
      <c r="M153" s="10">
        <f>IF($H153="","",TEXT($H153,"yyyy/mm"))</f>
        <v/>
      </c>
    </row>
    <row r="154" hidden="1" ht="22" customHeight="1">
      <c r="A154" s="37" t="n"/>
      <c r="B154" s="37" t="n"/>
      <c r="C154" s="38" t="n"/>
      <c r="D154" s="39" t="n"/>
      <c r="E154" s="37" t="n"/>
      <c r="F154" s="38" t="n"/>
      <c r="G154" s="38" t="n"/>
      <c r="H154" s="40" t="n"/>
      <c r="I154" s="38" t="n"/>
      <c r="J154" s="7">
        <f>IF(AND($A154="",$B154=""),"",TRIM($A154&amp;" "&amp;$B154&amp;" "&amp;$C154))</f>
        <v/>
      </c>
      <c r="K154" s="7">
        <f>IF($E154="","",IF($D154="",$E154,"〒"&amp;$D154&amp;" "&amp;$E154))</f>
        <v/>
      </c>
      <c r="L154" s="8">
        <f>IF($J154="","",IF(OR($C154="",$D154="",$E154=""),"要確認",IF(COUNTIF('入力する'!$J$2:$J$201,$J154)&gt;1,"重複の疑い","OK")))</f>
        <v/>
      </c>
      <c r="M154" s="8">
        <f>IF($H154="","",TEXT($H154,"yyyy/mm"))</f>
        <v/>
      </c>
    </row>
    <row r="155" hidden="1" ht="22" customHeight="1">
      <c r="A155" s="37" t="n"/>
      <c r="B155" s="37" t="n"/>
      <c r="C155" s="38" t="n"/>
      <c r="D155" s="39" t="n"/>
      <c r="E155" s="37" t="n"/>
      <c r="F155" s="38" t="n"/>
      <c r="G155" s="38" t="n"/>
      <c r="H155" s="40" t="n"/>
      <c r="I155" s="38" t="n"/>
      <c r="J155" s="9">
        <f>IF(AND($A155="",$B155=""),"",TRIM($A155&amp;" "&amp;$B155&amp;" "&amp;$C155))</f>
        <v/>
      </c>
      <c r="K155" s="9">
        <f>IF($E155="","",IF($D155="",$E155,"〒"&amp;$D155&amp;" "&amp;$E155))</f>
        <v/>
      </c>
      <c r="L155" s="10">
        <f>IF($J155="","",IF(OR($C155="",$D155="",$E155=""),"要確認",IF(COUNTIF('入力する'!$J$2:$J$201,$J155)&gt;1,"重複の疑い","OK")))</f>
        <v/>
      </c>
      <c r="M155" s="10">
        <f>IF($H155="","",TEXT($H155,"yyyy/mm"))</f>
        <v/>
      </c>
    </row>
    <row r="156" hidden="1" ht="22" customHeight="1">
      <c r="A156" s="37" t="n"/>
      <c r="B156" s="37" t="n"/>
      <c r="C156" s="38" t="n"/>
      <c r="D156" s="39" t="n"/>
      <c r="E156" s="37" t="n"/>
      <c r="F156" s="38" t="n"/>
      <c r="G156" s="38" t="n"/>
      <c r="H156" s="40" t="n"/>
      <c r="I156" s="38" t="n"/>
      <c r="J156" s="7">
        <f>IF(AND($A156="",$B156=""),"",TRIM($A156&amp;" "&amp;$B156&amp;" "&amp;$C156))</f>
        <v/>
      </c>
      <c r="K156" s="7">
        <f>IF($E156="","",IF($D156="",$E156,"〒"&amp;$D156&amp;" "&amp;$E156))</f>
        <v/>
      </c>
      <c r="L156" s="8">
        <f>IF($J156="","",IF(OR($C156="",$D156="",$E156=""),"要確認",IF(COUNTIF('入力する'!$J$2:$J$201,$J156)&gt;1,"重複の疑い","OK")))</f>
        <v/>
      </c>
      <c r="M156" s="8">
        <f>IF($H156="","",TEXT($H156,"yyyy/mm"))</f>
        <v/>
      </c>
    </row>
    <row r="157" hidden="1" ht="22" customHeight="1">
      <c r="A157" s="37" t="n"/>
      <c r="B157" s="37" t="n"/>
      <c r="C157" s="38" t="n"/>
      <c r="D157" s="39" t="n"/>
      <c r="E157" s="37" t="n"/>
      <c r="F157" s="38" t="n"/>
      <c r="G157" s="38" t="n"/>
      <c r="H157" s="40" t="n"/>
      <c r="I157" s="38" t="n"/>
      <c r="J157" s="9">
        <f>IF(AND($A157="",$B157=""),"",TRIM($A157&amp;" "&amp;$B157&amp;" "&amp;$C157))</f>
        <v/>
      </c>
      <c r="K157" s="9">
        <f>IF($E157="","",IF($D157="",$E157,"〒"&amp;$D157&amp;" "&amp;$E157))</f>
        <v/>
      </c>
      <c r="L157" s="10">
        <f>IF($J157="","",IF(OR($C157="",$D157="",$E157=""),"要確認",IF(COUNTIF('入力する'!$J$2:$J$201,$J157)&gt;1,"重複の疑い","OK")))</f>
        <v/>
      </c>
      <c r="M157" s="10">
        <f>IF($H157="","",TEXT($H157,"yyyy/mm"))</f>
        <v/>
      </c>
    </row>
    <row r="158" hidden="1" ht="22" customHeight="1">
      <c r="A158" s="37" t="n"/>
      <c r="B158" s="37" t="n"/>
      <c r="C158" s="38" t="n"/>
      <c r="D158" s="39" t="n"/>
      <c r="E158" s="37" t="n"/>
      <c r="F158" s="38" t="n"/>
      <c r="G158" s="38" t="n"/>
      <c r="H158" s="40" t="n"/>
      <c r="I158" s="38" t="n"/>
      <c r="J158" s="7">
        <f>IF(AND($A158="",$B158=""),"",TRIM($A158&amp;" "&amp;$B158&amp;" "&amp;$C158))</f>
        <v/>
      </c>
      <c r="K158" s="7">
        <f>IF($E158="","",IF($D158="",$E158,"〒"&amp;$D158&amp;" "&amp;$E158))</f>
        <v/>
      </c>
      <c r="L158" s="8">
        <f>IF($J158="","",IF(OR($C158="",$D158="",$E158=""),"要確認",IF(COUNTIF('入力する'!$J$2:$J$201,$J158)&gt;1,"重複の疑い","OK")))</f>
        <v/>
      </c>
      <c r="M158" s="8">
        <f>IF($H158="","",TEXT($H158,"yyyy/mm"))</f>
        <v/>
      </c>
    </row>
    <row r="159" hidden="1" ht="22" customHeight="1">
      <c r="A159" s="37" t="n"/>
      <c r="B159" s="37" t="n"/>
      <c r="C159" s="38" t="n"/>
      <c r="D159" s="39" t="n"/>
      <c r="E159" s="37" t="n"/>
      <c r="F159" s="38" t="n"/>
      <c r="G159" s="38" t="n"/>
      <c r="H159" s="40" t="n"/>
      <c r="I159" s="38" t="n"/>
      <c r="J159" s="9">
        <f>IF(AND($A159="",$B159=""),"",TRIM($A159&amp;" "&amp;$B159&amp;" "&amp;$C159))</f>
        <v/>
      </c>
      <c r="K159" s="9">
        <f>IF($E159="","",IF($D159="",$E159,"〒"&amp;$D159&amp;" "&amp;$E159))</f>
        <v/>
      </c>
      <c r="L159" s="10">
        <f>IF($J159="","",IF(OR($C159="",$D159="",$E159=""),"要確認",IF(COUNTIF('入力する'!$J$2:$J$201,$J159)&gt;1,"重複の疑い","OK")))</f>
        <v/>
      </c>
      <c r="M159" s="10">
        <f>IF($H159="","",TEXT($H159,"yyyy/mm"))</f>
        <v/>
      </c>
    </row>
    <row r="160" hidden="1" ht="22" customHeight="1">
      <c r="A160" s="37" t="n"/>
      <c r="B160" s="37" t="n"/>
      <c r="C160" s="38" t="n"/>
      <c r="D160" s="39" t="n"/>
      <c r="E160" s="37" t="n"/>
      <c r="F160" s="38" t="n"/>
      <c r="G160" s="38" t="n"/>
      <c r="H160" s="40" t="n"/>
      <c r="I160" s="38" t="n"/>
      <c r="J160" s="7">
        <f>IF(AND($A160="",$B160=""),"",TRIM($A160&amp;" "&amp;$B160&amp;" "&amp;$C160))</f>
        <v/>
      </c>
      <c r="K160" s="7">
        <f>IF($E160="","",IF($D160="",$E160,"〒"&amp;$D160&amp;" "&amp;$E160))</f>
        <v/>
      </c>
      <c r="L160" s="8">
        <f>IF($J160="","",IF(OR($C160="",$D160="",$E160=""),"要確認",IF(COUNTIF('入力する'!$J$2:$J$201,$J160)&gt;1,"重複の疑い","OK")))</f>
        <v/>
      </c>
      <c r="M160" s="8">
        <f>IF($H160="","",TEXT($H160,"yyyy/mm"))</f>
        <v/>
      </c>
    </row>
    <row r="161" hidden="1" ht="22" customHeight="1">
      <c r="A161" s="37" t="n"/>
      <c r="B161" s="37" t="n"/>
      <c r="C161" s="38" t="n"/>
      <c r="D161" s="39" t="n"/>
      <c r="E161" s="37" t="n"/>
      <c r="F161" s="38" t="n"/>
      <c r="G161" s="38" t="n"/>
      <c r="H161" s="40" t="n"/>
      <c r="I161" s="38" t="n"/>
      <c r="J161" s="9">
        <f>IF(AND($A161="",$B161=""),"",TRIM($A161&amp;" "&amp;$B161&amp;" "&amp;$C161))</f>
        <v/>
      </c>
      <c r="K161" s="9">
        <f>IF($E161="","",IF($D161="",$E161,"〒"&amp;$D161&amp;" "&amp;$E161))</f>
        <v/>
      </c>
      <c r="L161" s="10">
        <f>IF($J161="","",IF(OR($C161="",$D161="",$E161=""),"要確認",IF(COUNTIF('入力する'!$J$2:$J$201,$J161)&gt;1,"重複の疑い","OK")))</f>
        <v/>
      </c>
      <c r="M161" s="10">
        <f>IF($H161="","",TEXT($H161,"yyyy/mm"))</f>
        <v/>
      </c>
    </row>
    <row r="162" hidden="1" ht="22" customHeight="1">
      <c r="A162" s="37" t="n"/>
      <c r="B162" s="37" t="n"/>
      <c r="C162" s="38" t="n"/>
      <c r="D162" s="39" t="n"/>
      <c r="E162" s="37" t="n"/>
      <c r="F162" s="38" t="n"/>
      <c r="G162" s="38" t="n"/>
      <c r="H162" s="40" t="n"/>
      <c r="I162" s="38" t="n"/>
      <c r="J162" s="7">
        <f>IF(AND($A162="",$B162=""),"",TRIM($A162&amp;" "&amp;$B162&amp;" "&amp;$C162))</f>
        <v/>
      </c>
      <c r="K162" s="7">
        <f>IF($E162="","",IF($D162="",$E162,"〒"&amp;$D162&amp;" "&amp;$E162))</f>
        <v/>
      </c>
      <c r="L162" s="8">
        <f>IF($J162="","",IF(OR($C162="",$D162="",$E162=""),"要確認",IF(COUNTIF('入力する'!$J$2:$J$201,$J162)&gt;1,"重複の疑い","OK")))</f>
        <v/>
      </c>
      <c r="M162" s="8">
        <f>IF($H162="","",TEXT($H162,"yyyy/mm"))</f>
        <v/>
      </c>
    </row>
    <row r="163" hidden="1" ht="22" customHeight="1">
      <c r="A163" s="37" t="n"/>
      <c r="B163" s="37" t="n"/>
      <c r="C163" s="38" t="n"/>
      <c r="D163" s="39" t="n"/>
      <c r="E163" s="37" t="n"/>
      <c r="F163" s="38" t="n"/>
      <c r="G163" s="38" t="n"/>
      <c r="H163" s="40" t="n"/>
      <c r="I163" s="38" t="n"/>
      <c r="J163" s="9">
        <f>IF(AND($A163="",$B163=""),"",TRIM($A163&amp;" "&amp;$B163&amp;" "&amp;$C163))</f>
        <v/>
      </c>
      <c r="K163" s="9">
        <f>IF($E163="","",IF($D163="",$E163,"〒"&amp;$D163&amp;" "&amp;$E163))</f>
        <v/>
      </c>
      <c r="L163" s="10">
        <f>IF($J163="","",IF(OR($C163="",$D163="",$E163=""),"要確認",IF(COUNTIF('入力する'!$J$2:$J$201,$J163)&gt;1,"重複の疑い","OK")))</f>
        <v/>
      </c>
      <c r="M163" s="10">
        <f>IF($H163="","",TEXT($H163,"yyyy/mm"))</f>
        <v/>
      </c>
    </row>
    <row r="164" hidden="1" ht="22" customHeight="1">
      <c r="A164" s="37" t="n"/>
      <c r="B164" s="37" t="n"/>
      <c r="C164" s="38" t="n"/>
      <c r="D164" s="39" t="n"/>
      <c r="E164" s="37" t="n"/>
      <c r="F164" s="38" t="n"/>
      <c r="G164" s="38" t="n"/>
      <c r="H164" s="40" t="n"/>
      <c r="I164" s="38" t="n"/>
      <c r="J164" s="7">
        <f>IF(AND($A164="",$B164=""),"",TRIM($A164&amp;" "&amp;$B164&amp;" "&amp;$C164))</f>
        <v/>
      </c>
      <c r="K164" s="7">
        <f>IF($E164="","",IF($D164="",$E164,"〒"&amp;$D164&amp;" "&amp;$E164))</f>
        <v/>
      </c>
      <c r="L164" s="8">
        <f>IF($J164="","",IF(OR($C164="",$D164="",$E164=""),"要確認",IF(COUNTIF('入力する'!$J$2:$J$201,$J164)&gt;1,"重複の疑い","OK")))</f>
        <v/>
      </c>
      <c r="M164" s="8">
        <f>IF($H164="","",TEXT($H164,"yyyy/mm"))</f>
        <v/>
      </c>
    </row>
    <row r="165" hidden="1" ht="22" customHeight="1">
      <c r="A165" s="37" t="n"/>
      <c r="B165" s="37" t="n"/>
      <c r="C165" s="38" t="n"/>
      <c r="D165" s="39" t="n"/>
      <c r="E165" s="37" t="n"/>
      <c r="F165" s="38" t="n"/>
      <c r="G165" s="38" t="n"/>
      <c r="H165" s="40" t="n"/>
      <c r="I165" s="38" t="n"/>
      <c r="J165" s="9">
        <f>IF(AND($A165="",$B165=""),"",TRIM($A165&amp;" "&amp;$B165&amp;" "&amp;$C165))</f>
        <v/>
      </c>
      <c r="K165" s="9">
        <f>IF($E165="","",IF($D165="",$E165,"〒"&amp;$D165&amp;" "&amp;$E165))</f>
        <v/>
      </c>
      <c r="L165" s="10">
        <f>IF($J165="","",IF(OR($C165="",$D165="",$E165=""),"要確認",IF(COUNTIF('入力する'!$J$2:$J$201,$J165)&gt;1,"重複の疑い","OK")))</f>
        <v/>
      </c>
      <c r="M165" s="10">
        <f>IF($H165="","",TEXT($H165,"yyyy/mm"))</f>
        <v/>
      </c>
    </row>
    <row r="166" hidden="1" ht="22" customHeight="1">
      <c r="A166" s="37" t="n"/>
      <c r="B166" s="37" t="n"/>
      <c r="C166" s="38" t="n"/>
      <c r="D166" s="39" t="n"/>
      <c r="E166" s="37" t="n"/>
      <c r="F166" s="38" t="n"/>
      <c r="G166" s="38" t="n"/>
      <c r="H166" s="40" t="n"/>
      <c r="I166" s="38" t="n"/>
      <c r="J166" s="7">
        <f>IF(AND($A166="",$B166=""),"",TRIM($A166&amp;" "&amp;$B166&amp;" "&amp;$C166))</f>
        <v/>
      </c>
      <c r="K166" s="7">
        <f>IF($E166="","",IF($D166="",$E166,"〒"&amp;$D166&amp;" "&amp;$E166))</f>
        <v/>
      </c>
      <c r="L166" s="8">
        <f>IF($J166="","",IF(OR($C166="",$D166="",$E166=""),"要確認",IF(COUNTIF('入力する'!$J$2:$J$201,$J166)&gt;1,"重複の疑い","OK")))</f>
        <v/>
      </c>
      <c r="M166" s="8">
        <f>IF($H166="","",TEXT($H166,"yyyy/mm"))</f>
        <v/>
      </c>
    </row>
    <row r="167" hidden="1" ht="22" customHeight="1">
      <c r="A167" s="37" t="n"/>
      <c r="B167" s="37" t="n"/>
      <c r="C167" s="38" t="n"/>
      <c r="D167" s="39" t="n"/>
      <c r="E167" s="37" t="n"/>
      <c r="F167" s="38" t="n"/>
      <c r="G167" s="38" t="n"/>
      <c r="H167" s="40" t="n"/>
      <c r="I167" s="38" t="n"/>
      <c r="J167" s="9">
        <f>IF(AND($A167="",$B167=""),"",TRIM($A167&amp;" "&amp;$B167&amp;" "&amp;$C167))</f>
        <v/>
      </c>
      <c r="K167" s="9">
        <f>IF($E167="","",IF($D167="",$E167,"〒"&amp;$D167&amp;" "&amp;$E167))</f>
        <v/>
      </c>
      <c r="L167" s="10">
        <f>IF($J167="","",IF(OR($C167="",$D167="",$E167=""),"要確認",IF(COUNTIF('入力する'!$J$2:$J$201,$J167)&gt;1,"重複の疑い","OK")))</f>
        <v/>
      </c>
      <c r="M167" s="10">
        <f>IF($H167="","",TEXT($H167,"yyyy/mm"))</f>
        <v/>
      </c>
    </row>
    <row r="168" hidden="1" ht="22" customHeight="1">
      <c r="A168" s="37" t="n"/>
      <c r="B168" s="37" t="n"/>
      <c r="C168" s="38" t="n"/>
      <c r="D168" s="39" t="n"/>
      <c r="E168" s="37" t="n"/>
      <c r="F168" s="38" t="n"/>
      <c r="G168" s="38" t="n"/>
      <c r="H168" s="40" t="n"/>
      <c r="I168" s="38" t="n"/>
      <c r="J168" s="7">
        <f>IF(AND($A168="",$B168=""),"",TRIM($A168&amp;" "&amp;$B168&amp;" "&amp;$C168))</f>
        <v/>
      </c>
      <c r="K168" s="7">
        <f>IF($E168="","",IF($D168="",$E168,"〒"&amp;$D168&amp;" "&amp;$E168))</f>
        <v/>
      </c>
      <c r="L168" s="8">
        <f>IF($J168="","",IF(OR($C168="",$D168="",$E168=""),"要確認",IF(COUNTIF('入力する'!$J$2:$J$201,$J168)&gt;1,"重複の疑い","OK")))</f>
        <v/>
      </c>
      <c r="M168" s="8">
        <f>IF($H168="","",TEXT($H168,"yyyy/mm"))</f>
        <v/>
      </c>
    </row>
    <row r="169" hidden="1" ht="22" customHeight="1">
      <c r="A169" s="37" t="n"/>
      <c r="B169" s="37" t="n"/>
      <c r="C169" s="38" t="n"/>
      <c r="D169" s="39" t="n"/>
      <c r="E169" s="37" t="n"/>
      <c r="F169" s="38" t="n"/>
      <c r="G169" s="38" t="n"/>
      <c r="H169" s="40" t="n"/>
      <c r="I169" s="38" t="n"/>
      <c r="J169" s="9">
        <f>IF(AND($A169="",$B169=""),"",TRIM($A169&amp;" "&amp;$B169&amp;" "&amp;$C169))</f>
        <v/>
      </c>
      <c r="K169" s="9">
        <f>IF($E169="","",IF($D169="",$E169,"〒"&amp;$D169&amp;" "&amp;$E169))</f>
        <v/>
      </c>
      <c r="L169" s="10">
        <f>IF($J169="","",IF(OR($C169="",$D169="",$E169=""),"要確認",IF(COUNTIF('入力する'!$J$2:$J$201,$J169)&gt;1,"重複の疑い","OK")))</f>
        <v/>
      </c>
      <c r="M169" s="10">
        <f>IF($H169="","",TEXT($H169,"yyyy/mm"))</f>
        <v/>
      </c>
    </row>
    <row r="170" hidden="1" ht="22" customHeight="1">
      <c r="A170" s="37" t="n"/>
      <c r="B170" s="37" t="n"/>
      <c r="C170" s="38" t="n"/>
      <c r="D170" s="39" t="n"/>
      <c r="E170" s="37" t="n"/>
      <c r="F170" s="38" t="n"/>
      <c r="G170" s="38" t="n"/>
      <c r="H170" s="40" t="n"/>
      <c r="I170" s="38" t="n"/>
      <c r="J170" s="7">
        <f>IF(AND($A170="",$B170=""),"",TRIM($A170&amp;" "&amp;$B170&amp;" "&amp;$C170))</f>
        <v/>
      </c>
      <c r="K170" s="7">
        <f>IF($E170="","",IF($D170="",$E170,"〒"&amp;$D170&amp;" "&amp;$E170))</f>
        <v/>
      </c>
      <c r="L170" s="8">
        <f>IF($J170="","",IF(OR($C170="",$D170="",$E170=""),"要確認",IF(COUNTIF('入力する'!$J$2:$J$201,$J170)&gt;1,"重複の疑い","OK")))</f>
        <v/>
      </c>
      <c r="M170" s="8">
        <f>IF($H170="","",TEXT($H170,"yyyy/mm"))</f>
        <v/>
      </c>
    </row>
    <row r="171" hidden="1" ht="22" customHeight="1">
      <c r="A171" s="37" t="n"/>
      <c r="B171" s="37" t="n"/>
      <c r="C171" s="38" t="n"/>
      <c r="D171" s="39" t="n"/>
      <c r="E171" s="37" t="n"/>
      <c r="F171" s="38" t="n"/>
      <c r="G171" s="38" t="n"/>
      <c r="H171" s="40" t="n"/>
      <c r="I171" s="38" t="n"/>
      <c r="J171" s="9">
        <f>IF(AND($A171="",$B171=""),"",TRIM($A171&amp;" "&amp;$B171&amp;" "&amp;$C171))</f>
        <v/>
      </c>
      <c r="K171" s="9">
        <f>IF($E171="","",IF($D171="",$E171,"〒"&amp;$D171&amp;" "&amp;$E171))</f>
        <v/>
      </c>
      <c r="L171" s="10">
        <f>IF($J171="","",IF(OR($C171="",$D171="",$E171=""),"要確認",IF(COUNTIF('入力する'!$J$2:$J$201,$J171)&gt;1,"重複の疑い","OK")))</f>
        <v/>
      </c>
      <c r="M171" s="10">
        <f>IF($H171="","",TEXT($H171,"yyyy/mm"))</f>
        <v/>
      </c>
    </row>
    <row r="172" hidden="1" ht="22" customHeight="1">
      <c r="A172" s="37" t="n"/>
      <c r="B172" s="37" t="n"/>
      <c r="C172" s="38" t="n"/>
      <c r="D172" s="39" t="n"/>
      <c r="E172" s="37" t="n"/>
      <c r="F172" s="38" t="n"/>
      <c r="G172" s="38" t="n"/>
      <c r="H172" s="40" t="n"/>
      <c r="I172" s="38" t="n"/>
      <c r="J172" s="7">
        <f>IF(AND($A172="",$B172=""),"",TRIM($A172&amp;" "&amp;$B172&amp;" "&amp;$C172))</f>
        <v/>
      </c>
      <c r="K172" s="7">
        <f>IF($E172="","",IF($D172="",$E172,"〒"&amp;$D172&amp;" "&amp;$E172))</f>
        <v/>
      </c>
      <c r="L172" s="8">
        <f>IF($J172="","",IF(OR($C172="",$D172="",$E172=""),"要確認",IF(COUNTIF('入力する'!$J$2:$J$201,$J172)&gt;1,"重複の疑い","OK")))</f>
        <v/>
      </c>
      <c r="M172" s="8">
        <f>IF($H172="","",TEXT($H172,"yyyy/mm"))</f>
        <v/>
      </c>
    </row>
    <row r="173" hidden="1" ht="22" customHeight="1">
      <c r="A173" s="37" t="n"/>
      <c r="B173" s="37" t="n"/>
      <c r="C173" s="38" t="n"/>
      <c r="D173" s="39" t="n"/>
      <c r="E173" s="37" t="n"/>
      <c r="F173" s="38" t="n"/>
      <c r="G173" s="38" t="n"/>
      <c r="H173" s="40" t="n"/>
      <c r="I173" s="38" t="n"/>
      <c r="J173" s="9">
        <f>IF(AND($A173="",$B173=""),"",TRIM($A173&amp;" "&amp;$B173&amp;" "&amp;$C173))</f>
        <v/>
      </c>
      <c r="K173" s="9">
        <f>IF($E173="","",IF($D173="",$E173,"〒"&amp;$D173&amp;" "&amp;$E173))</f>
        <v/>
      </c>
      <c r="L173" s="10">
        <f>IF($J173="","",IF(OR($C173="",$D173="",$E173=""),"要確認",IF(COUNTIF('入力する'!$J$2:$J$201,$J173)&gt;1,"重複の疑い","OK")))</f>
        <v/>
      </c>
      <c r="M173" s="10">
        <f>IF($H173="","",TEXT($H173,"yyyy/mm"))</f>
        <v/>
      </c>
    </row>
    <row r="174" hidden="1" ht="22" customHeight="1">
      <c r="A174" s="37" t="n"/>
      <c r="B174" s="37" t="n"/>
      <c r="C174" s="38" t="n"/>
      <c r="D174" s="39" t="n"/>
      <c r="E174" s="37" t="n"/>
      <c r="F174" s="38" t="n"/>
      <c r="G174" s="38" t="n"/>
      <c r="H174" s="40" t="n"/>
      <c r="I174" s="38" t="n"/>
      <c r="J174" s="7">
        <f>IF(AND($A174="",$B174=""),"",TRIM($A174&amp;" "&amp;$B174&amp;" "&amp;$C174))</f>
        <v/>
      </c>
      <c r="K174" s="7">
        <f>IF($E174="","",IF($D174="",$E174,"〒"&amp;$D174&amp;" "&amp;$E174))</f>
        <v/>
      </c>
      <c r="L174" s="8">
        <f>IF($J174="","",IF(OR($C174="",$D174="",$E174=""),"要確認",IF(COUNTIF('入力する'!$J$2:$J$201,$J174)&gt;1,"重複の疑い","OK")))</f>
        <v/>
      </c>
      <c r="M174" s="8">
        <f>IF($H174="","",TEXT($H174,"yyyy/mm"))</f>
        <v/>
      </c>
    </row>
    <row r="175" hidden="1" ht="22" customHeight="1">
      <c r="A175" s="37" t="n"/>
      <c r="B175" s="37" t="n"/>
      <c r="C175" s="38" t="n"/>
      <c r="D175" s="39" t="n"/>
      <c r="E175" s="37" t="n"/>
      <c r="F175" s="38" t="n"/>
      <c r="G175" s="38" t="n"/>
      <c r="H175" s="40" t="n"/>
      <c r="I175" s="38" t="n"/>
      <c r="J175" s="9">
        <f>IF(AND($A175="",$B175=""),"",TRIM($A175&amp;" "&amp;$B175&amp;" "&amp;$C175))</f>
        <v/>
      </c>
      <c r="K175" s="9">
        <f>IF($E175="","",IF($D175="",$E175,"〒"&amp;$D175&amp;" "&amp;$E175))</f>
        <v/>
      </c>
      <c r="L175" s="10">
        <f>IF($J175="","",IF(OR($C175="",$D175="",$E175=""),"要確認",IF(COUNTIF('入力する'!$J$2:$J$201,$J175)&gt;1,"重複の疑い","OK")))</f>
        <v/>
      </c>
      <c r="M175" s="10">
        <f>IF($H175="","",TEXT($H175,"yyyy/mm"))</f>
        <v/>
      </c>
    </row>
    <row r="176" hidden="1" ht="22" customHeight="1">
      <c r="A176" s="37" t="n"/>
      <c r="B176" s="37" t="n"/>
      <c r="C176" s="38" t="n"/>
      <c r="D176" s="39" t="n"/>
      <c r="E176" s="37" t="n"/>
      <c r="F176" s="38" t="n"/>
      <c r="G176" s="38" t="n"/>
      <c r="H176" s="40" t="n"/>
      <c r="I176" s="38" t="n"/>
      <c r="J176" s="7">
        <f>IF(AND($A176="",$B176=""),"",TRIM($A176&amp;" "&amp;$B176&amp;" "&amp;$C176))</f>
        <v/>
      </c>
      <c r="K176" s="7">
        <f>IF($E176="","",IF($D176="",$E176,"〒"&amp;$D176&amp;" "&amp;$E176))</f>
        <v/>
      </c>
      <c r="L176" s="8">
        <f>IF($J176="","",IF(OR($C176="",$D176="",$E176=""),"要確認",IF(COUNTIF('入力する'!$J$2:$J$201,$J176)&gt;1,"重複の疑い","OK")))</f>
        <v/>
      </c>
      <c r="M176" s="8">
        <f>IF($H176="","",TEXT($H176,"yyyy/mm"))</f>
        <v/>
      </c>
    </row>
    <row r="177" hidden="1" ht="22" customHeight="1">
      <c r="A177" s="37" t="n"/>
      <c r="B177" s="37" t="n"/>
      <c r="C177" s="38" t="n"/>
      <c r="D177" s="39" t="n"/>
      <c r="E177" s="37" t="n"/>
      <c r="F177" s="38" t="n"/>
      <c r="G177" s="38" t="n"/>
      <c r="H177" s="40" t="n"/>
      <c r="I177" s="38" t="n"/>
      <c r="J177" s="9">
        <f>IF(AND($A177="",$B177=""),"",TRIM($A177&amp;" "&amp;$B177&amp;" "&amp;$C177))</f>
        <v/>
      </c>
      <c r="K177" s="9">
        <f>IF($E177="","",IF($D177="",$E177,"〒"&amp;$D177&amp;" "&amp;$E177))</f>
        <v/>
      </c>
      <c r="L177" s="10">
        <f>IF($J177="","",IF(OR($C177="",$D177="",$E177=""),"要確認",IF(COUNTIF('入力する'!$J$2:$J$201,$J177)&gt;1,"重複の疑い","OK")))</f>
        <v/>
      </c>
      <c r="M177" s="10">
        <f>IF($H177="","",TEXT($H177,"yyyy/mm"))</f>
        <v/>
      </c>
    </row>
    <row r="178" hidden="1" ht="22" customHeight="1">
      <c r="A178" s="37" t="n"/>
      <c r="B178" s="37" t="n"/>
      <c r="C178" s="38" t="n"/>
      <c r="D178" s="39" t="n"/>
      <c r="E178" s="37" t="n"/>
      <c r="F178" s="38" t="n"/>
      <c r="G178" s="38" t="n"/>
      <c r="H178" s="40" t="n"/>
      <c r="I178" s="38" t="n"/>
      <c r="J178" s="7">
        <f>IF(AND($A178="",$B178=""),"",TRIM($A178&amp;" "&amp;$B178&amp;" "&amp;$C178))</f>
        <v/>
      </c>
      <c r="K178" s="7">
        <f>IF($E178="","",IF($D178="",$E178,"〒"&amp;$D178&amp;" "&amp;$E178))</f>
        <v/>
      </c>
      <c r="L178" s="8">
        <f>IF($J178="","",IF(OR($C178="",$D178="",$E178=""),"要確認",IF(COUNTIF('入力する'!$J$2:$J$201,$J178)&gt;1,"重複の疑い","OK")))</f>
        <v/>
      </c>
      <c r="M178" s="8">
        <f>IF($H178="","",TEXT($H178,"yyyy/mm"))</f>
        <v/>
      </c>
    </row>
    <row r="179" hidden="1" ht="22" customHeight="1">
      <c r="A179" s="37" t="n"/>
      <c r="B179" s="37" t="n"/>
      <c r="C179" s="38" t="n"/>
      <c r="D179" s="39" t="n"/>
      <c r="E179" s="37" t="n"/>
      <c r="F179" s="38" t="n"/>
      <c r="G179" s="38" t="n"/>
      <c r="H179" s="40" t="n"/>
      <c r="I179" s="38" t="n"/>
      <c r="J179" s="9">
        <f>IF(AND($A179="",$B179=""),"",TRIM($A179&amp;" "&amp;$B179&amp;" "&amp;$C179))</f>
        <v/>
      </c>
      <c r="K179" s="9">
        <f>IF($E179="","",IF($D179="",$E179,"〒"&amp;$D179&amp;" "&amp;$E179))</f>
        <v/>
      </c>
      <c r="L179" s="10">
        <f>IF($J179="","",IF(OR($C179="",$D179="",$E179=""),"要確認",IF(COUNTIF('入力する'!$J$2:$J$201,$J179)&gt;1,"重複の疑い","OK")))</f>
        <v/>
      </c>
      <c r="M179" s="10">
        <f>IF($H179="","",TEXT($H179,"yyyy/mm"))</f>
        <v/>
      </c>
    </row>
    <row r="180" hidden="1" ht="22" customHeight="1">
      <c r="A180" s="37" t="n"/>
      <c r="B180" s="37" t="n"/>
      <c r="C180" s="38" t="n"/>
      <c r="D180" s="39" t="n"/>
      <c r="E180" s="37" t="n"/>
      <c r="F180" s="38" t="n"/>
      <c r="G180" s="38" t="n"/>
      <c r="H180" s="40" t="n"/>
      <c r="I180" s="38" t="n"/>
      <c r="J180" s="7">
        <f>IF(AND($A180="",$B180=""),"",TRIM($A180&amp;" "&amp;$B180&amp;" "&amp;$C180))</f>
        <v/>
      </c>
      <c r="K180" s="7">
        <f>IF($E180="","",IF($D180="",$E180,"〒"&amp;$D180&amp;" "&amp;$E180))</f>
        <v/>
      </c>
      <c r="L180" s="8">
        <f>IF($J180="","",IF(OR($C180="",$D180="",$E180=""),"要確認",IF(COUNTIF('入力する'!$J$2:$J$201,$J180)&gt;1,"重複の疑い","OK")))</f>
        <v/>
      </c>
      <c r="M180" s="8">
        <f>IF($H180="","",TEXT($H180,"yyyy/mm"))</f>
        <v/>
      </c>
    </row>
    <row r="181" hidden="1" ht="22" customHeight="1">
      <c r="A181" s="37" t="n"/>
      <c r="B181" s="37" t="n"/>
      <c r="C181" s="38" t="n"/>
      <c r="D181" s="39" t="n"/>
      <c r="E181" s="37" t="n"/>
      <c r="F181" s="38" t="n"/>
      <c r="G181" s="38" t="n"/>
      <c r="H181" s="40" t="n"/>
      <c r="I181" s="38" t="n"/>
      <c r="J181" s="9">
        <f>IF(AND($A181="",$B181=""),"",TRIM($A181&amp;" "&amp;$B181&amp;" "&amp;$C181))</f>
        <v/>
      </c>
      <c r="K181" s="9">
        <f>IF($E181="","",IF($D181="",$E181,"〒"&amp;$D181&amp;" "&amp;$E181))</f>
        <v/>
      </c>
      <c r="L181" s="10">
        <f>IF($J181="","",IF(OR($C181="",$D181="",$E181=""),"要確認",IF(COUNTIF('入力する'!$J$2:$J$201,$J181)&gt;1,"重複の疑い","OK")))</f>
        <v/>
      </c>
      <c r="M181" s="10">
        <f>IF($H181="","",TEXT($H181,"yyyy/mm"))</f>
        <v/>
      </c>
    </row>
    <row r="182" hidden="1" ht="22" customHeight="1">
      <c r="A182" s="37" t="n"/>
      <c r="B182" s="37" t="n"/>
      <c r="C182" s="38" t="n"/>
      <c r="D182" s="39" t="n"/>
      <c r="E182" s="37" t="n"/>
      <c r="F182" s="38" t="n"/>
      <c r="G182" s="38" t="n"/>
      <c r="H182" s="40" t="n"/>
      <c r="I182" s="38" t="n"/>
      <c r="J182" s="7">
        <f>IF(AND($A182="",$B182=""),"",TRIM($A182&amp;" "&amp;$B182&amp;" "&amp;$C182))</f>
        <v/>
      </c>
      <c r="K182" s="7">
        <f>IF($E182="","",IF($D182="",$E182,"〒"&amp;$D182&amp;" "&amp;$E182))</f>
        <v/>
      </c>
      <c r="L182" s="8">
        <f>IF($J182="","",IF(OR($C182="",$D182="",$E182=""),"要確認",IF(COUNTIF('入力する'!$J$2:$J$201,$J182)&gt;1,"重複の疑い","OK")))</f>
        <v/>
      </c>
      <c r="M182" s="8">
        <f>IF($H182="","",TEXT($H182,"yyyy/mm"))</f>
        <v/>
      </c>
    </row>
    <row r="183" hidden="1" ht="22" customHeight="1">
      <c r="A183" s="37" t="n"/>
      <c r="B183" s="37" t="n"/>
      <c r="C183" s="38" t="n"/>
      <c r="D183" s="39" t="n"/>
      <c r="E183" s="37" t="n"/>
      <c r="F183" s="38" t="n"/>
      <c r="G183" s="38" t="n"/>
      <c r="H183" s="40" t="n"/>
      <c r="I183" s="38" t="n"/>
      <c r="J183" s="9">
        <f>IF(AND($A183="",$B183=""),"",TRIM($A183&amp;" "&amp;$B183&amp;" "&amp;$C183))</f>
        <v/>
      </c>
      <c r="K183" s="9">
        <f>IF($E183="","",IF($D183="",$E183,"〒"&amp;$D183&amp;" "&amp;$E183))</f>
        <v/>
      </c>
      <c r="L183" s="10">
        <f>IF($J183="","",IF(OR($C183="",$D183="",$E183=""),"要確認",IF(COUNTIF('入力する'!$J$2:$J$201,$J183)&gt;1,"重複の疑い","OK")))</f>
        <v/>
      </c>
      <c r="M183" s="10">
        <f>IF($H183="","",TEXT($H183,"yyyy/mm"))</f>
        <v/>
      </c>
    </row>
    <row r="184" hidden="1" ht="22" customHeight="1">
      <c r="A184" s="37" t="n"/>
      <c r="B184" s="37" t="n"/>
      <c r="C184" s="38" t="n"/>
      <c r="D184" s="39" t="n"/>
      <c r="E184" s="37" t="n"/>
      <c r="F184" s="38" t="n"/>
      <c r="G184" s="38" t="n"/>
      <c r="H184" s="40" t="n"/>
      <c r="I184" s="38" t="n"/>
      <c r="J184" s="7">
        <f>IF(AND($A184="",$B184=""),"",TRIM($A184&amp;" "&amp;$B184&amp;" "&amp;$C184))</f>
        <v/>
      </c>
      <c r="K184" s="7">
        <f>IF($E184="","",IF($D184="",$E184,"〒"&amp;$D184&amp;" "&amp;$E184))</f>
        <v/>
      </c>
      <c r="L184" s="8">
        <f>IF($J184="","",IF(OR($C184="",$D184="",$E184=""),"要確認",IF(COUNTIF('入力する'!$J$2:$J$201,$J184)&gt;1,"重複の疑い","OK")))</f>
        <v/>
      </c>
      <c r="M184" s="8">
        <f>IF($H184="","",TEXT($H184,"yyyy/mm"))</f>
        <v/>
      </c>
    </row>
    <row r="185" hidden="1" ht="22" customHeight="1">
      <c r="A185" s="37" t="n"/>
      <c r="B185" s="37" t="n"/>
      <c r="C185" s="38" t="n"/>
      <c r="D185" s="39" t="n"/>
      <c r="E185" s="37" t="n"/>
      <c r="F185" s="38" t="n"/>
      <c r="G185" s="38" t="n"/>
      <c r="H185" s="40" t="n"/>
      <c r="I185" s="38" t="n"/>
      <c r="J185" s="9">
        <f>IF(AND($A185="",$B185=""),"",TRIM($A185&amp;" "&amp;$B185&amp;" "&amp;$C185))</f>
        <v/>
      </c>
      <c r="K185" s="9">
        <f>IF($E185="","",IF($D185="",$E185,"〒"&amp;$D185&amp;" "&amp;$E185))</f>
        <v/>
      </c>
      <c r="L185" s="10">
        <f>IF($J185="","",IF(OR($C185="",$D185="",$E185=""),"要確認",IF(COUNTIF('入力する'!$J$2:$J$201,$J185)&gt;1,"重複の疑い","OK")))</f>
        <v/>
      </c>
      <c r="M185" s="10">
        <f>IF($H185="","",TEXT($H185,"yyyy/mm"))</f>
        <v/>
      </c>
    </row>
    <row r="186" hidden="1" ht="22" customHeight="1">
      <c r="A186" s="37" t="n"/>
      <c r="B186" s="37" t="n"/>
      <c r="C186" s="38" t="n"/>
      <c r="D186" s="39" t="n"/>
      <c r="E186" s="37" t="n"/>
      <c r="F186" s="38" t="n"/>
      <c r="G186" s="38" t="n"/>
      <c r="H186" s="40" t="n"/>
      <c r="I186" s="38" t="n"/>
      <c r="J186" s="7">
        <f>IF(AND($A186="",$B186=""),"",TRIM($A186&amp;" "&amp;$B186&amp;" "&amp;$C186))</f>
        <v/>
      </c>
      <c r="K186" s="7">
        <f>IF($E186="","",IF($D186="",$E186,"〒"&amp;$D186&amp;" "&amp;$E186))</f>
        <v/>
      </c>
      <c r="L186" s="8">
        <f>IF($J186="","",IF(OR($C186="",$D186="",$E186=""),"要確認",IF(COUNTIF('入力する'!$J$2:$J$201,$J186)&gt;1,"重複の疑い","OK")))</f>
        <v/>
      </c>
      <c r="M186" s="8">
        <f>IF($H186="","",TEXT($H186,"yyyy/mm"))</f>
        <v/>
      </c>
    </row>
    <row r="187" hidden="1" ht="22" customHeight="1">
      <c r="A187" s="37" t="n"/>
      <c r="B187" s="37" t="n"/>
      <c r="C187" s="38" t="n"/>
      <c r="D187" s="39" t="n"/>
      <c r="E187" s="37" t="n"/>
      <c r="F187" s="38" t="n"/>
      <c r="G187" s="38" t="n"/>
      <c r="H187" s="40" t="n"/>
      <c r="I187" s="38" t="n"/>
      <c r="J187" s="9">
        <f>IF(AND($A187="",$B187=""),"",TRIM($A187&amp;" "&amp;$B187&amp;" "&amp;$C187))</f>
        <v/>
      </c>
      <c r="K187" s="9">
        <f>IF($E187="","",IF($D187="",$E187,"〒"&amp;$D187&amp;" "&amp;$E187))</f>
        <v/>
      </c>
      <c r="L187" s="10">
        <f>IF($J187="","",IF(OR($C187="",$D187="",$E187=""),"要確認",IF(COUNTIF('入力する'!$J$2:$J$201,$J187)&gt;1,"重複の疑い","OK")))</f>
        <v/>
      </c>
      <c r="M187" s="10">
        <f>IF($H187="","",TEXT($H187,"yyyy/mm"))</f>
        <v/>
      </c>
    </row>
    <row r="188" hidden="1" ht="22" customHeight="1">
      <c r="A188" s="37" t="n"/>
      <c r="B188" s="37" t="n"/>
      <c r="C188" s="38" t="n"/>
      <c r="D188" s="39" t="n"/>
      <c r="E188" s="37" t="n"/>
      <c r="F188" s="38" t="n"/>
      <c r="G188" s="38" t="n"/>
      <c r="H188" s="40" t="n"/>
      <c r="I188" s="38" t="n"/>
      <c r="J188" s="7">
        <f>IF(AND($A188="",$B188=""),"",TRIM($A188&amp;" "&amp;$B188&amp;" "&amp;$C188))</f>
        <v/>
      </c>
      <c r="K188" s="7">
        <f>IF($E188="","",IF($D188="",$E188,"〒"&amp;$D188&amp;" "&amp;$E188))</f>
        <v/>
      </c>
      <c r="L188" s="8">
        <f>IF($J188="","",IF(OR($C188="",$D188="",$E188=""),"要確認",IF(COUNTIF('入力する'!$J$2:$J$201,$J188)&gt;1,"重複の疑い","OK")))</f>
        <v/>
      </c>
      <c r="M188" s="8">
        <f>IF($H188="","",TEXT($H188,"yyyy/mm"))</f>
        <v/>
      </c>
    </row>
    <row r="189" hidden="1" ht="22" customHeight="1">
      <c r="A189" s="37" t="n"/>
      <c r="B189" s="37" t="n"/>
      <c r="C189" s="38" t="n"/>
      <c r="D189" s="39" t="n"/>
      <c r="E189" s="37" t="n"/>
      <c r="F189" s="38" t="n"/>
      <c r="G189" s="38" t="n"/>
      <c r="H189" s="40" t="n"/>
      <c r="I189" s="38" t="n"/>
      <c r="J189" s="9">
        <f>IF(AND($A189="",$B189=""),"",TRIM($A189&amp;" "&amp;$B189&amp;" "&amp;$C189))</f>
        <v/>
      </c>
      <c r="K189" s="9">
        <f>IF($E189="","",IF($D189="",$E189,"〒"&amp;$D189&amp;" "&amp;$E189))</f>
        <v/>
      </c>
      <c r="L189" s="10">
        <f>IF($J189="","",IF(OR($C189="",$D189="",$E189=""),"要確認",IF(COUNTIF('入力する'!$J$2:$J$201,$J189)&gt;1,"重複の疑い","OK")))</f>
        <v/>
      </c>
      <c r="M189" s="10">
        <f>IF($H189="","",TEXT($H189,"yyyy/mm"))</f>
        <v/>
      </c>
    </row>
    <row r="190" hidden="1" ht="22" customHeight="1">
      <c r="A190" s="37" t="n"/>
      <c r="B190" s="37" t="n"/>
      <c r="C190" s="38" t="n"/>
      <c r="D190" s="39" t="n"/>
      <c r="E190" s="37" t="n"/>
      <c r="F190" s="38" t="n"/>
      <c r="G190" s="38" t="n"/>
      <c r="H190" s="40" t="n"/>
      <c r="I190" s="38" t="n"/>
      <c r="J190" s="7">
        <f>IF(AND($A190="",$B190=""),"",TRIM($A190&amp;" "&amp;$B190&amp;" "&amp;$C190))</f>
        <v/>
      </c>
      <c r="K190" s="7">
        <f>IF($E190="","",IF($D190="",$E190,"〒"&amp;$D190&amp;" "&amp;$E190))</f>
        <v/>
      </c>
      <c r="L190" s="8">
        <f>IF($J190="","",IF(OR($C190="",$D190="",$E190=""),"要確認",IF(COUNTIF('入力する'!$J$2:$J$201,$J190)&gt;1,"重複の疑い","OK")))</f>
        <v/>
      </c>
      <c r="M190" s="8">
        <f>IF($H190="","",TEXT($H190,"yyyy/mm"))</f>
        <v/>
      </c>
    </row>
    <row r="191" hidden="1" ht="22" customHeight="1">
      <c r="A191" s="37" t="n"/>
      <c r="B191" s="37" t="n"/>
      <c r="C191" s="38" t="n"/>
      <c r="D191" s="39" t="n"/>
      <c r="E191" s="37" t="n"/>
      <c r="F191" s="38" t="n"/>
      <c r="G191" s="38" t="n"/>
      <c r="H191" s="40" t="n"/>
      <c r="I191" s="38" t="n"/>
      <c r="J191" s="9">
        <f>IF(AND($A191="",$B191=""),"",TRIM($A191&amp;" "&amp;$B191&amp;" "&amp;$C191))</f>
        <v/>
      </c>
      <c r="K191" s="9">
        <f>IF($E191="","",IF($D191="",$E191,"〒"&amp;$D191&amp;" "&amp;$E191))</f>
        <v/>
      </c>
      <c r="L191" s="10">
        <f>IF($J191="","",IF(OR($C191="",$D191="",$E191=""),"要確認",IF(COUNTIF('入力する'!$J$2:$J$201,$J191)&gt;1,"重複の疑い","OK")))</f>
        <v/>
      </c>
      <c r="M191" s="10">
        <f>IF($H191="","",TEXT($H191,"yyyy/mm"))</f>
        <v/>
      </c>
    </row>
    <row r="192" hidden="1" ht="22" customHeight="1">
      <c r="A192" s="37" t="n"/>
      <c r="B192" s="37" t="n"/>
      <c r="C192" s="38" t="n"/>
      <c r="D192" s="39" t="n"/>
      <c r="E192" s="37" t="n"/>
      <c r="F192" s="38" t="n"/>
      <c r="G192" s="38" t="n"/>
      <c r="H192" s="40" t="n"/>
      <c r="I192" s="38" t="n"/>
      <c r="J192" s="7">
        <f>IF(AND($A192="",$B192=""),"",TRIM($A192&amp;" "&amp;$B192&amp;" "&amp;$C192))</f>
        <v/>
      </c>
      <c r="K192" s="7">
        <f>IF($E192="","",IF($D192="",$E192,"〒"&amp;$D192&amp;" "&amp;$E192))</f>
        <v/>
      </c>
      <c r="L192" s="8">
        <f>IF($J192="","",IF(OR($C192="",$D192="",$E192=""),"要確認",IF(COUNTIF('入力する'!$J$2:$J$201,$J192)&gt;1,"重複の疑い","OK")))</f>
        <v/>
      </c>
      <c r="M192" s="8">
        <f>IF($H192="","",TEXT($H192,"yyyy/mm"))</f>
        <v/>
      </c>
    </row>
    <row r="193" hidden="1" ht="22" customHeight="1">
      <c r="A193" s="37" t="n"/>
      <c r="B193" s="37" t="n"/>
      <c r="C193" s="38" t="n"/>
      <c r="D193" s="39" t="n"/>
      <c r="E193" s="37" t="n"/>
      <c r="F193" s="38" t="n"/>
      <c r="G193" s="38" t="n"/>
      <c r="H193" s="40" t="n"/>
      <c r="I193" s="38" t="n"/>
      <c r="J193" s="9">
        <f>IF(AND($A193="",$B193=""),"",TRIM($A193&amp;" "&amp;$B193&amp;" "&amp;$C193))</f>
        <v/>
      </c>
      <c r="K193" s="9">
        <f>IF($E193="","",IF($D193="",$E193,"〒"&amp;$D193&amp;" "&amp;$E193))</f>
        <v/>
      </c>
      <c r="L193" s="10">
        <f>IF($J193="","",IF(OR($C193="",$D193="",$E193=""),"要確認",IF(COUNTIF('入力する'!$J$2:$J$201,$J193)&gt;1,"重複の疑い","OK")))</f>
        <v/>
      </c>
      <c r="M193" s="10">
        <f>IF($H193="","",TEXT($H193,"yyyy/mm"))</f>
        <v/>
      </c>
    </row>
    <row r="194" hidden="1" ht="22" customHeight="1">
      <c r="A194" s="37" t="n"/>
      <c r="B194" s="37" t="n"/>
      <c r="C194" s="38" t="n"/>
      <c r="D194" s="39" t="n"/>
      <c r="E194" s="37" t="n"/>
      <c r="F194" s="38" t="n"/>
      <c r="G194" s="38" t="n"/>
      <c r="H194" s="40" t="n"/>
      <c r="I194" s="38" t="n"/>
      <c r="J194" s="7">
        <f>IF(AND($A194="",$B194=""),"",TRIM($A194&amp;" "&amp;$B194&amp;" "&amp;$C194))</f>
        <v/>
      </c>
      <c r="K194" s="7">
        <f>IF($E194="","",IF($D194="",$E194,"〒"&amp;$D194&amp;" "&amp;$E194))</f>
        <v/>
      </c>
      <c r="L194" s="8">
        <f>IF($J194="","",IF(OR($C194="",$D194="",$E194=""),"要確認",IF(COUNTIF('入力する'!$J$2:$J$201,$J194)&gt;1,"重複の疑い","OK")))</f>
        <v/>
      </c>
      <c r="M194" s="8">
        <f>IF($H194="","",TEXT($H194,"yyyy/mm"))</f>
        <v/>
      </c>
    </row>
    <row r="195" hidden="1" ht="22" customHeight="1">
      <c r="A195" s="37" t="n"/>
      <c r="B195" s="37" t="n"/>
      <c r="C195" s="38" t="n"/>
      <c r="D195" s="39" t="n"/>
      <c r="E195" s="37" t="n"/>
      <c r="F195" s="38" t="n"/>
      <c r="G195" s="38" t="n"/>
      <c r="H195" s="40" t="n"/>
      <c r="I195" s="38" t="n"/>
      <c r="J195" s="9">
        <f>IF(AND($A195="",$B195=""),"",TRIM($A195&amp;" "&amp;$B195&amp;" "&amp;$C195))</f>
        <v/>
      </c>
      <c r="K195" s="9">
        <f>IF($E195="","",IF($D195="",$E195,"〒"&amp;$D195&amp;" "&amp;$E195))</f>
        <v/>
      </c>
      <c r="L195" s="10">
        <f>IF($J195="","",IF(OR($C195="",$D195="",$E195=""),"要確認",IF(COUNTIF('入力する'!$J$2:$J$201,$J195)&gt;1,"重複の疑い","OK")))</f>
        <v/>
      </c>
      <c r="M195" s="10">
        <f>IF($H195="","",TEXT($H195,"yyyy/mm"))</f>
        <v/>
      </c>
    </row>
    <row r="196" hidden="1" ht="22" customHeight="1">
      <c r="A196" s="37" t="n"/>
      <c r="B196" s="37" t="n"/>
      <c r="C196" s="38" t="n"/>
      <c r="D196" s="39" t="n"/>
      <c r="E196" s="37" t="n"/>
      <c r="F196" s="38" t="n"/>
      <c r="G196" s="38" t="n"/>
      <c r="H196" s="40" t="n"/>
      <c r="I196" s="38" t="n"/>
      <c r="J196" s="7">
        <f>IF(AND($A196="",$B196=""),"",TRIM($A196&amp;" "&amp;$B196&amp;" "&amp;$C196))</f>
        <v/>
      </c>
      <c r="K196" s="7">
        <f>IF($E196="","",IF($D196="",$E196,"〒"&amp;$D196&amp;" "&amp;$E196))</f>
        <v/>
      </c>
      <c r="L196" s="8">
        <f>IF($J196="","",IF(OR($C196="",$D196="",$E196=""),"要確認",IF(COUNTIF('入力する'!$J$2:$J$201,$J196)&gt;1,"重複の疑い","OK")))</f>
        <v/>
      </c>
      <c r="M196" s="8">
        <f>IF($H196="","",TEXT($H196,"yyyy/mm"))</f>
        <v/>
      </c>
    </row>
    <row r="197" hidden="1" ht="22" customHeight="1">
      <c r="A197" s="37" t="n"/>
      <c r="B197" s="37" t="n"/>
      <c r="C197" s="38" t="n"/>
      <c r="D197" s="39" t="n"/>
      <c r="E197" s="37" t="n"/>
      <c r="F197" s="38" t="n"/>
      <c r="G197" s="38" t="n"/>
      <c r="H197" s="40" t="n"/>
      <c r="I197" s="38" t="n"/>
      <c r="J197" s="9">
        <f>IF(AND($A197="",$B197=""),"",TRIM($A197&amp;" "&amp;$B197&amp;" "&amp;$C197))</f>
        <v/>
      </c>
      <c r="K197" s="9">
        <f>IF($E197="","",IF($D197="",$E197,"〒"&amp;$D197&amp;" "&amp;$E197))</f>
        <v/>
      </c>
      <c r="L197" s="10">
        <f>IF($J197="","",IF(OR($C197="",$D197="",$E197=""),"要確認",IF(COUNTIF('入力する'!$J$2:$J$201,$J197)&gt;1,"重複の疑い","OK")))</f>
        <v/>
      </c>
      <c r="M197" s="10">
        <f>IF($H197="","",TEXT($H197,"yyyy/mm"))</f>
        <v/>
      </c>
    </row>
    <row r="198" hidden="1" ht="22" customHeight="1">
      <c r="A198" s="37" t="n"/>
      <c r="B198" s="37" t="n"/>
      <c r="C198" s="38" t="n"/>
      <c r="D198" s="39" t="n"/>
      <c r="E198" s="37" t="n"/>
      <c r="F198" s="38" t="n"/>
      <c r="G198" s="38" t="n"/>
      <c r="H198" s="40" t="n"/>
      <c r="I198" s="38" t="n"/>
      <c r="J198" s="7">
        <f>IF(AND($A198="",$B198=""),"",TRIM($A198&amp;" "&amp;$B198&amp;" "&amp;$C198))</f>
        <v/>
      </c>
      <c r="K198" s="7">
        <f>IF($E198="","",IF($D198="",$E198,"〒"&amp;$D198&amp;" "&amp;$E198))</f>
        <v/>
      </c>
      <c r="L198" s="8">
        <f>IF($J198="","",IF(OR($C198="",$D198="",$E198=""),"要確認",IF(COUNTIF('入力する'!$J$2:$J$201,$J198)&gt;1,"重複の疑い","OK")))</f>
        <v/>
      </c>
      <c r="M198" s="8">
        <f>IF($H198="","",TEXT($H198,"yyyy/mm"))</f>
        <v/>
      </c>
    </row>
    <row r="199" hidden="1" ht="22" customHeight="1">
      <c r="A199" s="37" t="n"/>
      <c r="B199" s="37" t="n"/>
      <c r="C199" s="38" t="n"/>
      <c r="D199" s="39" t="n"/>
      <c r="E199" s="37" t="n"/>
      <c r="F199" s="38" t="n"/>
      <c r="G199" s="38" t="n"/>
      <c r="H199" s="40" t="n"/>
      <c r="I199" s="38" t="n"/>
      <c r="J199" s="9">
        <f>IF(AND($A199="",$B199=""),"",TRIM($A199&amp;" "&amp;$B199&amp;" "&amp;$C199))</f>
        <v/>
      </c>
      <c r="K199" s="9">
        <f>IF($E199="","",IF($D199="",$E199,"〒"&amp;$D199&amp;" "&amp;$E199))</f>
        <v/>
      </c>
      <c r="L199" s="10">
        <f>IF($J199="","",IF(OR($C199="",$D199="",$E199=""),"要確認",IF(COUNTIF('入力する'!$J$2:$J$201,$J199)&gt;1,"重複の疑い","OK")))</f>
        <v/>
      </c>
      <c r="M199" s="10">
        <f>IF($H199="","",TEXT($H199,"yyyy/mm"))</f>
        <v/>
      </c>
    </row>
    <row r="200" hidden="1" ht="22" customHeight="1">
      <c r="A200" s="37" t="n"/>
      <c r="B200" s="37" t="n"/>
      <c r="C200" s="38" t="n"/>
      <c r="D200" s="39" t="n"/>
      <c r="E200" s="37" t="n"/>
      <c r="F200" s="38" t="n"/>
      <c r="G200" s="38" t="n"/>
      <c r="H200" s="40" t="n"/>
      <c r="I200" s="38" t="n"/>
      <c r="J200" s="7">
        <f>IF(AND($A200="",$B200=""),"",TRIM($A200&amp;" "&amp;$B200&amp;" "&amp;$C200))</f>
        <v/>
      </c>
      <c r="K200" s="7">
        <f>IF($E200="","",IF($D200="",$E200,"〒"&amp;$D200&amp;" "&amp;$E200))</f>
        <v/>
      </c>
      <c r="L200" s="8">
        <f>IF($J200="","",IF(OR($C200="",$D200="",$E200=""),"要確認",IF(COUNTIF('入力する'!$J$2:$J$201,$J200)&gt;1,"重複の疑い","OK")))</f>
        <v/>
      </c>
      <c r="M200" s="8">
        <f>IF($H200="","",TEXT($H200,"yyyy/mm"))</f>
        <v/>
      </c>
    </row>
    <row r="201" hidden="1" ht="22" customHeight="1">
      <c r="A201" s="37" t="n"/>
      <c r="B201" s="37" t="n"/>
      <c r="C201" s="38" t="n"/>
      <c r="D201" s="39" t="n"/>
      <c r="E201" s="37" t="n"/>
      <c r="F201" s="38" t="n"/>
      <c r="G201" s="38" t="n"/>
      <c r="H201" s="40" t="n"/>
      <c r="I201" s="38" t="n"/>
      <c r="J201" s="9">
        <f>IF(AND($A201="",$B201=""),"",TRIM($A201&amp;" "&amp;$B201&amp;" "&amp;$C201))</f>
        <v/>
      </c>
      <c r="K201" s="9">
        <f>IF($E201="","",IF($D201="",$E201,"〒"&amp;$D201&amp;" "&amp;$E201))</f>
        <v/>
      </c>
      <c r="L201" s="10">
        <f>IF($J201="","",IF(OR($C201="",$D201="",$E201=""),"要確認",IF(COUNTIF('入力する'!$J$2:$J$201,$J201)&gt;1,"重複の疑い","OK")))</f>
        <v/>
      </c>
      <c r="M201" s="10">
        <f>IF($H201="","",TEXT($H201,"yyyy/mm"))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M201"/>
  <dataValidations count="5">
    <dataValidation sqref="C2:C201" showDropDown="0" showInputMessage="0" showErrorMessage="0" allowBlank="1" type="list">
      <formula1>"様,御中,先生,各位,殿"</formula1>
    </dataValidation>
    <dataValidation sqref="F2:F201" showDropDown="0" showInputMessage="0" showErrorMessage="0" allowBlank="1" type="list">
      <formula1>"取引先,顧客,見込み客,友人・知人,親族,学校・恩師,その他"</formula1>
    </dataValidation>
    <dataValidation sqref="G2:G201" showDropDown="0" showInputMessage="0" showErrorMessage="0" allowBlank="1" type="list">
      <formula1>"年賀状,暑中見舞い,挨拶状,案内状,招待状,請求書・納品書,資料,商品・贈答品,その他"</formula1>
    </dataValidation>
    <dataValidation sqref="I2:I201" showDropDown="0" showInputMessage="0" showErrorMessage="0" allowBlank="1" type="list">
      <formula1>"未作成,印刷済,発送済,保留,対象外"</formula1>
    </dataValidation>
    <dataValidation sqref="F2:F201" showDropDown="0" showInputMessage="1" showErrorMessage="0" allowBlank="1" promptTitle="分類" prompt="右の▼から選びます。一覧は「集計」シートで増やせ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I11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4" customWidth="1" min="4" max="4"/>
    <col width="20" customWidth="1" min="5" max="5"/>
    <col width="14" customWidth="1" min="6" max="6"/>
    <col width="12" customWidth="1" min="7" max="7"/>
    <col width="22" customWidth="1" min="8" max="8"/>
    <col width="10" customWidth="1" min="9" max="9"/>
  </cols>
  <sheetData>
    <row r="1" ht="30" customHeight="1">
      <c r="A1" s="11" t="inlineStr">
        <is>
          <t>宛名ラベル差し込み表</t>
        </is>
      </c>
    </row>
    <row r="2" ht="22" customHeight="1">
      <c r="A2" s="12" t="inlineStr">
        <is>
          <t>「入力する」に宛先を打つだけで、差し込み印刷に使う宛名と住所が1行にまとまり、件数・構成比・月べつの発送予定・ラベル用紙の必要枚数まで自動で出ます。</t>
        </is>
      </c>
    </row>
    <row r="3" ht="22" customHeight="1">
      <c r="A3" s="12" t="inlineStr">
        <is>
          <t>配布元: 副業ポートフォリオ https://satoru-log.jp</t>
        </is>
      </c>
    </row>
    <row r="4"/>
    <row r="5" ht="26" customHeight="1">
      <c r="A5" s="13" t="inlineStr">
        <is>
          <t>差出人と対象の年（うすい黄色のセルは書きかえられます）</t>
        </is>
      </c>
      <c r="B5" s="13" t="n"/>
      <c r="C5" s="13" t="n"/>
      <c r="D5" s="13" t="n"/>
      <c r="E5" s="13" t="n"/>
      <c r="F5" s="13" t="n"/>
      <c r="G5" s="13" t="n"/>
      <c r="H5" s="13" t="n"/>
      <c r="I5" s="13" t="n"/>
    </row>
    <row r="6" ht="22" customHeight="1">
      <c r="A6" s="14" t="inlineStr">
        <is>
          <t>差出人（ラベルの差出人欄にそのまま使う1行）</t>
        </is>
      </c>
      <c r="B6" s="37" t="n"/>
      <c r="C6" s="37" t="n"/>
      <c r="D6" s="37" t="n"/>
      <c r="E6" s="37" t="n"/>
      <c r="F6" s="37" t="n"/>
      <c r="G6" s="37" t="n"/>
      <c r="H6" s="37" t="n"/>
      <c r="I6" s="37" t="n"/>
    </row>
    <row r="7" ht="22" customHeight="1">
      <c r="A7" s="14" t="inlineStr">
        <is>
          <t>対象の年（下の月べつ集計はこの年の12か月で作ります）</t>
        </is>
      </c>
      <c r="B7" s="41" t="n"/>
      <c r="C7" s="16" t="n"/>
      <c r="D7" s="16" t="n"/>
      <c r="E7" s="16" t="n"/>
      <c r="F7" s="16" t="n"/>
      <c r="G7" s="16" t="n"/>
      <c r="H7" s="16" t="n"/>
      <c r="I7" s="16" t="n"/>
    </row>
    <row r="8" ht="22" customHeight="1">
      <c r="A8" s="12" t="inlineStr">
        <is>
          <t>※ 差出人はWordやGoogleドキュメントの差し込み印刷でも使えるよう、1行の文にしてあります。</t>
        </is>
      </c>
    </row>
    <row r="9"/>
    <row r="10" ht="26" customHeight="1">
      <c r="A10" s="13" t="inlineStr">
        <is>
          <t>全体のまとめ</t>
        </is>
      </c>
      <c r="B10" s="13" t="n"/>
      <c r="C10" s="13" t="n"/>
      <c r="D10" s="13" t="n"/>
      <c r="E10" s="13" t="n"/>
      <c r="F10" s="13" t="n"/>
      <c r="G10" s="13" t="n"/>
      <c r="H10" s="13" t="n"/>
      <c r="I10" s="13" t="n"/>
    </row>
    <row r="11" ht="22" customHeight="1">
      <c r="A11" s="14" t="inlineStr">
        <is>
          <t>登録した宛名の件数</t>
        </is>
      </c>
      <c r="B11" s="17">
        <f>COUNTIF('入力する'!$J$2:$J$201,"?*")</f>
        <v/>
      </c>
      <c r="C11" s="16" t="n"/>
      <c r="D11" s="16" t="n"/>
      <c r="E11" s="16" t="n"/>
      <c r="F11" s="16" t="n"/>
      <c r="G11" s="16" t="n"/>
      <c r="H11" s="16" t="n"/>
      <c r="I11" s="16" t="n"/>
    </row>
    <row r="12" ht="22" customHeight="1">
      <c r="A12" s="14" t="inlineStr">
        <is>
          <t>会社・団体名が入っている件数</t>
        </is>
      </c>
      <c r="B12" s="17">
        <f>COUNTIF('入力する'!$A$2:$A$201,"?*")</f>
        <v/>
      </c>
      <c r="C12" s="16" t="n"/>
      <c r="D12" s="16" t="n"/>
      <c r="E12" s="16" t="n"/>
      <c r="F12" s="16" t="n"/>
      <c r="G12" s="16" t="n"/>
      <c r="H12" s="16" t="n"/>
      <c r="I12" s="16" t="n"/>
    </row>
    <row r="13" ht="22" customHeight="1">
      <c r="A13" s="14" t="inlineStr">
        <is>
          <t>氏名が入っている件数</t>
        </is>
      </c>
      <c r="B13" s="17">
        <f>COUNTIF('入力する'!$B$2:$B$201,"?*")</f>
        <v/>
      </c>
      <c r="C13" s="16" t="n"/>
      <c r="D13" s="16" t="n"/>
      <c r="E13" s="16" t="n"/>
      <c r="F13" s="16" t="n"/>
      <c r="G13" s="16" t="n"/>
      <c r="H13" s="16" t="n"/>
      <c r="I13" s="16" t="n"/>
    </row>
    <row r="14" ht="22" customHeight="1">
      <c r="A14" s="14" t="inlineStr">
        <is>
          <t>このまま印刷できる件数（チェックがOK）</t>
        </is>
      </c>
      <c r="B14" s="17">
        <f>COUNTIF('入力する'!$L$2:$L$201,"OK")</f>
        <v/>
      </c>
      <c r="C14" s="16" t="n"/>
      <c r="D14" s="16" t="n"/>
      <c r="E14" s="16" t="n"/>
      <c r="F14" s="16" t="n"/>
      <c r="G14" s="16" t="n"/>
      <c r="H14" s="16" t="n"/>
      <c r="I14" s="16" t="n"/>
    </row>
    <row r="15" ht="22" customHeight="1">
      <c r="A15" s="14" t="inlineStr">
        <is>
          <t>要確認の件数（敬称・郵便番号・住所のどれかが空）</t>
        </is>
      </c>
      <c r="B15" s="17">
        <f>COUNTIF('入力する'!$L$2:$L$201,"要確認")</f>
        <v/>
      </c>
      <c r="C15" s="16" t="n"/>
      <c r="D15" s="16" t="n"/>
      <c r="E15" s="16" t="n"/>
      <c r="F15" s="16" t="n"/>
      <c r="G15" s="16" t="n"/>
      <c r="H15" s="16" t="n"/>
      <c r="I15" s="16" t="n"/>
    </row>
    <row r="16" ht="22" customHeight="1">
      <c r="A16" s="14" t="inlineStr">
        <is>
          <t>重複の疑いの件数（同じ宛名が2回以上）</t>
        </is>
      </c>
      <c r="B16" s="17">
        <f>COUNTIF('入力する'!$L$2:$L$201,"重複の疑い")</f>
        <v/>
      </c>
      <c r="C16" s="16" t="n"/>
      <c r="D16" s="16" t="n"/>
      <c r="E16" s="16" t="n"/>
      <c r="F16" s="16" t="n"/>
      <c r="G16" s="16" t="n"/>
      <c r="H16" s="16" t="n"/>
      <c r="I16" s="16" t="n"/>
    </row>
    <row r="17" ht="22" customHeight="1">
      <c r="A17" s="14" t="inlineStr">
        <is>
          <t>このまま印刷できる割合</t>
        </is>
      </c>
      <c r="B17" s="18">
        <f>IF($B$11=0,"",$B$14/$B$11)</f>
        <v/>
      </c>
      <c r="C17" s="16" t="n"/>
      <c r="D17" s="16" t="n"/>
      <c r="E17" s="16" t="n"/>
      <c r="F17" s="16" t="n"/>
      <c r="G17" s="16" t="n"/>
      <c r="H17" s="16" t="n"/>
      <c r="I17" s="16" t="n"/>
    </row>
    <row r="18" ht="22" customHeight="1">
      <c r="A18" s="14" t="inlineStr">
        <is>
          <t>保留・対象外の件数</t>
        </is>
      </c>
      <c r="B18" s="17">
        <f>COUNTIF('入力する'!$I$2:$I$201,"保留")+COUNTIF('入力する'!$I$2:$I$201,"対象外")</f>
        <v/>
      </c>
      <c r="C18" s="16" t="n"/>
      <c r="D18" s="16" t="n"/>
      <c r="E18" s="16" t="n"/>
      <c r="F18" s="16" t="n"/>
      <c r="G18" s="16" t="n"/>
      <c r="H18" s="16" t="n"/>
      <c r="I18" s="16" t="n"/>
    </row>
    <row r="19" ht="22" customHeight="1">
      <c r="A19" s="14" t="inlineStr">
        <is>
          <t>今回の発送対象（登録件数から保留・対象外を引いた数）</t>
        </is>
      </c>
      <c r="B19" s="17">
        <f>$B$11-$B$18</f>
        <v/>
      </c>
      <c r="C19" s="16" t="n"/>
      <c r="D19" s="16" t="n"/>
      <c r="E19" s="16" t="n"/>
      <c r="F19" s="16" t="n"/>
      <c r="G19" s="16" t="n"/>
      <c r="H19" s="16" t="n"/>
      <c r="I19" s="16" t="n"/>
    </row>
    <row r="20" ht="22" customHeight="1">
      <c r="A20" s="14" t="inlineStr">
        <is>
          <t>未作成の件数</t>
        </is>
      </c>
      <c r="B20" s="17">
        <f>COUNTIF('入力する'!$I$2:$I$201,"未作成")</f>
        <v/>
      </c>
      <c r="C20" s="16" t="n"/>
      <c r="D20" s="16" t="n"/>
      <c r="E20" s="16" t="n"/>
      <c r="F20" s="16" t="n"/>
      <c r="G20" s="16" t="n"/>
      <c r="H20" s="16" t="n"/>
      <c r="I20" s="16" t="n"/>
    </row>
    <row r="21" ht="22" customHeight="1">
      <c r="A21" s="14" t="inlineStr">
        <is>
          <t>印刷済（まだ出していない）の件数</t>
        </is>
      </c>
      <c r="B21" s="17">
        <f>COUNTIF('入力する'!$I$2:$I$201,"印刷済")</f>
        <v/>
      </c>
      <c r="C21" s="16" t="n"/>
      <c r="D21" s="16" t="n"/>
      <c r="E21" s="16" t="n"/>
      <c r="F21" s="16" t="n"/>
      <c r="G21" s="16" t="n"/>
      <c r="H21" s="16" t="n"/>
      <c r="I21" s="16" t="n"/>
    </row>
    <row r="22" ht="22" customHeight="1">
      <c r="A22" s="14" t="inlineStr">
        <is>
          <t>発送済の件数</t>
        </is>
      </c>
      <c r="B22" s="17">
        <f>COUNTIF('入力する'!$I$2:$I$201,"発送済")</f>
        <v/>
      </c>
      <c r="C22" s="16" t="n"/>
      <c r="D22" s="16" t="n"/>
      <c r="E22" s="16" t="n"/>
      <c r="F22" s="16" t="n"/>
      <c r="G22" s="16" t="n"/>
      <c r="H22" s="16" t="n"/>
      <c r="I22" s="16" t="n"/>
    </row>
    <row r="23" ht="22" customHeight="1">
      <c r="A23" s="14" t="inlineStr">
        <is>
          <t>発送がすんだ割合（発送済÷発送対象）</t>
        </is>
      </c>
      <c r="B23" s="18">
        <f>IF($B$19=0,"",$B$22/$B$19)</f>
        <v/>
      </c>
      <c r="C23" s="16" t="n"/>
      <c r="D23" s="16" t="n"/>
      <c r="E23" s="16" t="n"/>
      <c r="F23" s="16" t="n"/>
      <c r="G23" s="16" t="n"/>
      <c r="H23" s="16" t="n"/>
      <c r="I23" s="16" t="n"/>
    </row>
    <row r="24" ht="22" customHeight="1">
      <c r="A24" s="14" t="inlineStr">
        <is>
          <t>いちばん早い発送予定日</t>
        </is>
      </c>
      <c r="B24" s="19">
        <f>IF(COUNT('入力する'!$H$2:$H$201)=0,"",MIN('入力する'!$H$2:$H$201))</f>
        <v/>
      </c>
      <c r="C24" s="16" t="n"/>
      <c r="D24" s="16" t="n"/>
      <c r="E24" s="16" t="n"/>
      <c r="F24" s="16" t="n"/>
      <c r="G24" s="16" t="n"/>
      <c r="H24" s="16" t="n"/>
      <c r="I24" s="16" t="n"/>
    </row>
    <row r="25" ht="22" customHeight="1">
      <c r="A25" s="14" t="inlineStr">
        <is>
          <t>いちばん遅い発送予定日</t>
        </is>
      </c>
      <c r="B25" s="19">
        <f>IF(COUNT('入力する'!$H$2:$H$201)=0,"",MAX('入力する'!$H$2:$H$201))</f>
        <v/>
      </c>
      <c r="C25" s="16" t="n"/>
      <c r="D25" s="16" t="n"/>
      <c r="E25" s="16" t="n"/>
      <c r="F25" s="16" t="n"/>
      <c r="G25" s="16" t="n"/>
      <c r="H25" s="16" t="n"/>
      <c r="I25" s="16" t="n"/>
    </row>
    <row r="26" ht="22" customHeight="1">
      <c r="A26" s="14" t="inlineStr">
        <is>
          <t>発送予定日をすぎて、まだ出していない件数</t>
        </is>
      </c>
      <c r="B26" s="17">
        <f>COUNTIFS('入力する'!$H$2:$H$201,"&lt;"&amp;TODAY(),'入力する'!$I$2:$I$201,"未作成")+COUNTIFS('入力する'!$H$2:$H$201,"&lt;"&amp;TODAY(),'入力する'!$I$2:$I$201,"印刷済")</f>
        <v/>
      </c>
      <c r="C26" s="16" t="n"/>
      <c r="D26" s="16" t="n"/>
      <c r="E26" s="16" t="n"/>
      <c r="F26" s="16" t="n"/>
      <c r="G26" s="16" t="n"/>
      <c r="H26" s="16" t="n"/>
      <c r="I26" s="16" t="n"/>
    </row>
    <row r="27" ht="22" customHeight="1">
      <c r="A27" s="14" t="inlineStr">
        <is>
          <t>今日から7日以内に発送予定の件数</t>
        </is>
      </c>
      <c r="B27" s="17">
        <f>COUNTIFS('入力する'!$H$2:$H$201,"&gt;="&amp;TODAY(),'入力する'!$H$2:$H$201,"&lt;="&amp;TODAY()+7)</f>
        <v/>
      </c>
      <c r="C27" s="16" t="n"/>
      <c r="D27" s="16" t="n"/>
      <c r="E27" s="16" t="n"/>
      <c r="F27" s="16" t="n"/>
      <c r="G27" s="16" t="n"/>
      <c r="H27" s="16" t="n"/>
      <c r="I27" s="16" t="n"/>
    </row>
    <row r="28" ht="22" customHeight="1">
      <c r="A28" s="14" t="inlineStr">
        <is>
          <t>必要なラベル用紙 A4・12面（86.4×42.3mm）</t>
        </is>
      </c>
      <c r="B28" s="20">
        <f>IF($B$19&lt;=0,"",ROUNDUP($B$19/12,0))</f>
        <v/>
      </c>
      <c r="C28" s="16" t="n"/>
      <c r="D28" s="16" t="n"/>
      <c r="E28" s="16" t="n"/>
      <c r="F28" s="16" t="n"/>
      <c r="G28" s="16" t="n"/>
      <c r="H28" s="16" t="n"/>
      <c r="I28" s="16" t="n"/>
    </row>
    <row r="29" ht="22" customHeight="1">
      <c r="A29" s="14" t="inlineStr">
        <is>
          <t>必要なラベル用紙 A4・24面（70×33.9mm）</t>
        </is>
      </c>
      <c r="B29" s="20">
        <f>IF($B$19&lt;=0,"",ROUNDUP($B$19/24,0))</f>
        <v/>
      </c>
      <c r="C29" s="16" t="n"/>
      <c r="D29" s="16" t="n"/>
      <c r="E29" s="16" t="n"/>
      <c r="F29" s="16" t="n"/>
      <c r="G29" s="16" t="n"/>
      <c r="H29" s="16" t="n"/>
      <c r="I29" s="16" t="n"/>
    </row>
    <row r="30" ht="22" customHeight="1">
      <c r="A30" s="14" t="inlineStr">
        <is>
          <t>必要なラベル用紙 A4・44面（48.3×25.4mm）</t>
        </is>
      </c>
      <c r="B30" s="20">
        <f>IF($B$19&lt;=0,"",ROUNDUP($B$19/44,0))</f>
        <v/>
      </c>
      <c r="C30" s="16" t="n"/>
      <c r="D30" s="16" t="n"/>
      <c r="E30" s="16" t="n"/>
      <c r="F30" s="16" t="n"/>
      <c r="G30" s="16" t="n"/>
      <c r="H30" s="16" t="n"/>
      <c r="I30" s="16" t="n"/>
    </row>
    <row r="31" ht="22" customHeight="1">
      <c r="A31" s="12" t="inlineStr">
        <is>
          <t>※ ラベル用紙の枚数は、保留と対象外をのぞいた件数を1枚ぶんの面数で割って切り上げています。</t>
        </is>
      </c>
    </row>
    <row r="32" ht="22" customHeight="1">
      <c r="A32" s="12" t="inlineStr">
        <is>
          <t>※ 「重複の疑い」は、会社名・氏名・敬称をつないだ宛名がまったく同じ行にだけ出ます。</t>
        </is>
      </c>
    </row>
    <row r="33"/>
    <row r="34" ht="26" customHeight="1">
      <c r="A34" s="13" t="inlineStr">
        <is>
          <t>区分べつの集計（件数の多い順に順位）</t>
        </is>
      </c>
      <c r="B34" s="13" t="n"/>
      <c r="C34" s="13" t="n"/>
      <c r="D34" s="13" t="n"/>
      <c r="E34" s="13" t="n"/>
      <c r="F34" s="13" t="n"/>
      <c r="G34" s="13" t="n"/>
      <c r="H34" s="13" t="n"/>
      <c r="I34" s="13" t="n"/>
    </row>
    <row r="35" ht="26" customHeight="1">
      <c r="A35" s="2" t="inlineStr">
        <is>
          <t>区分</t>
        </is>
      </c>
      <c r="B35" s="2" t="inlineStr">
        <is>
          <t>件数</t>
        </is>
      </c>
      <c r="C35" s="2" t="inlineStr">
        <is>
          <t>構成比</t>
        </is>
      </c>
      <c r="D35" s="2" t="inlineStr">
        <is>
          <t>発送済</t>
        </is>
      </c>
      <c r="E35" s="2" t="inlineStr">
        <is>
          <t>まだ出していない</t>
        </is>
      </c>
      <c r="F35" s="2" t="inlineStr">
        <is>
          <t>要確認</t>
        </is>
      </c>
      <c r="G35" s="2" t="inlineStr">
        <is>
          <t>順位</t>
        </is>
      </c>
      <c r="H35" s="2" t="n"/>
      <c r="I35" s="2" t="n"/>
    </row>
    <row r="36" ht="22" customHeight="1">
      <c r="A36" s="16" t="inlineStr">
        <is>
          <t>取引先</t>
        </is>
      </c>
      <c r="B36" s="21">
        <f>COUNTIF('入力する'!$F$2:$F$201,$A36)</f>
        <v/>
      </c>
      <c r="C36" s="22">
        <f>IF($B$11=0,"",$B36/$B$11)</f>
        <v/>
      </c>
      <c r="D36" s="21">
        <f>COUNTIFS('入力する'!$F$2:$F$201,$A36,'入力する'!$I$2:$I$201,"発送済")</f>
        <v/>
      </c>
      <c r="E36" s="21">
        <f>COUNTIFS('入力する'!$F$2:$F$201,$A36,'入力する'!$I$2:$I$201,"未作成")+COUNTIFS('入力する'!$F$2:$F$201,$A36,'入力する'!$I$2:$I$201,"印刷済")</f>
        <v/>
      </c>
      <c r="F36" s="21">
        <f>COUNTIFS('入力する'!$F$2:$F$201,$A36,'入力する'!$L$2:$L$201,"要確認")</f>
        <v/>
      </c>
      <c r="G36" s="23">
        <f>IF($B36=0,"",RANK($B36,$B$36:$B$42))</f>
        <v/>
      </c>
      <c r="H36" s="16" t="n"/>
      <c r="I36" s="16" t="n"/>
    </row>
    <row r="37" ht="22" customHeight="1">
      <c r="A37" s="24" t="inlineStr">
        <is>
          <t>顧客</t>
        </is>
      </c>
      <c r="B37" s="25">
        <f>COUNTIF('入力する'!$F$2:$F$201,$A37)</f>
        <v/>
      </c>
      <c r="C37" s="26">
        <f>IF($B$11=0,"",$B37/$B$11)</f>
        <v/>
      </c>
      <c r="D37" s="25">
        <f>COUNTIFS('入力する'!$F$2:$F$201,$A37,'入力する'!$I$2:$I$201,"発送済")</f>
        <v/>
      </c>
      <c r="E37" s="25">
        <f>COUNTIFS('入力する'!$F$2:$F$201,$A37,'入力する'!$I$2:$I$201,"未作成")+COUNTIFS('入力する'!$F$2:$F$201,$A37,'入力する'!$I$2:$I$201,"印刷済")</f>
        <v/>
      </c>
      <c r="F37" s="25">
        <f>COUNTIFS('入力する'!$F$2:$F$201,$A37,'入力する'!$L$2:$L$201,"要確認")</f>
        <v/>
      </c>
      <c r="G37" s="27">
        <f>IF($B37=0,"",RANK($B37,$B$36:$B$42))</f>
        <v/>
      </c>
      <c r="H37" s="24" t="n"/>
      <c r="I37" s="24" t="n"/>
    </row>
    <row r="38" ht="22" customHeight="1">
      <c r="A38" s="16" t="inlineStr">
        <is>
          <t>見込み客</t>
        </is>
      </c>
      <c r="B38" s="21">
        <f>COUNTIF('入力する'!$F$2:$F$201,$A38)</f>
        <v/>
      </c>
      <c r="C38" s="22">
        <f>IF($B$11=0,"",$B38/$B$11)</f>
        <v/>
      </c>
      <c r="D38" s="21">
        <f>COUNTIFS('入力する'!$F$2:$F$201,$A38,'入力する'!$I$2:$I$201,"発送済")</f>
        <v/>
      </c>
      <c r="E38" s="21">
        <f>COUNTIFS('入力する'!$F$2:$F$201,$A38,'入力する'!$I$2:$I$201,"未作成")+COUNTIFS('入力する'!$F$2:$F$201,$A38,'入力する'!$I$2:$I$201,"印刷済")</f>
        <v/>
      </c>
      <c r="F38" s="21">
        <f>COUNTIFS('入力する'!$F$2:$F$201,$A38,'入力する'!$L$2:$L$201,"要確認")</f>
        <v/>
      </c>
      <c r="G38" s="23">
        <f>IF($B38=0,"",RANK($B38,$B$36:$B$42))</f>
        <v/>
      </c>
      <c r="H38" s="16" t="n"/>
      <c r="I38" s="16" t="n"/>
    </row>
    <row r="39" ht="22" customHeight="1">
      <c r="A39" s="24" t="inlineStr">
        <is>
          <t>友人・知人</t>
        </is>
      </c>
      <c r="B39" s="25">
        <f>COUNTIF('入力する'!$F$2:$F$201,$A39)</f>
        <v/>
      </c>
      <c r="C39" s="26">
        <f>IF($B$11=0,"",$B39/$B$11)</f>
        <v/>
      </c>
      <c r="D39" s="25">
        <f>COUNTIFS('入力する'!$F$2:$F$201,$A39,'入力する'!$I$2:$I$201,"発送済")</f>
        <v/>
      </c>
      <c r="E39" s="25">
        <f>COUNTIFS('入力する'!$F$2:$F$201,$A39,'入力する'!$I$2:$I$201,"未作成")+COUNTIFS('入力する'!$F$2:$F$201,$A39,'入力する'!$I$2:$I$201,"印刷済")</f>
        <v/>
      </c>
      <c r="F39" s="25">
        <f>COUNTIFS('入力する'!$F$2:$F$201,$A39,'入力する'!$L$2:$L$201,"要確認")</f>
        <v/>
      </c>
      <c r="G39" s="27">
        <f>IF($B39=0,"",RANK($B39,$B$36:$B$42))</f>
        <v/>
      </c>
      <c r="H39" s="24" t="n"/>
      <c r="I39" s="24" t="n"/>
    </row>
    <row r="40" ht="22" customHeight="1">
      <c r="A40" s="16" t="inlineStr">
        <is>
          <t>親族</t>
        </is>
      </c>
      <c r="B40" s="21">
        <f>COUNTIF('入力する'!$F$2:$F$201,$A40)</f>
        <v/>
      </c>
      <c r="C40" s="22">
        <f>IF($B$11=0,"",$B40/$B$11)</f>
        <v/>
      </c>
      <c r="D40" s="21">
        <f>COUNTIFS('入力する'!$F$2:$F$201,$A40,'入力する'!$I$2:$I$201,"発送済")</f>
        <v/>
      </c>
      <c r="E40" s="21">
        <f>COUNTIFS('入力する'!$F$2:$F$201,$A40,'入力する'!$I$2:$I$201,"未作成")+COUNTIFS('入力する'!$F$2:$F$201,$A40,'入力する'!$I$2:$I$201,"印刷済")</f>
        <v/>
      </c>
      <c r="F40" s="21">
        <f>COUNTIFS('入力する'!$F$2:$F$201,$A40,'入力する'!$L$2:$L$201,"要確認")</f>
        <v/>
      </c>
      <c r="G40" s="23">
        <f>IF($B40=0,"",RANK($B40,$B$36:$B$42))</f>
        <v/>
      </c>
      <c r="H40" s="16" t="n"/>
      <c r="I40" s="16" t="n"/>
    </row>
    <row r="41" ht="22" customHeight="1">
      <c r="A41" s="24" t="inlineStr">
        <is>
          <t>学校・恩師</t>
        </is>
      </c>
      <c r="B41" s="25">
        <f>COUNTIF('入力する'!$F$2:$F$201,$A41)</f>
        <v/>
      </c>
      <c r="C41" s="26">
        <f>IF($B$11=0,"",$B41/$B$11)</f>
        <v/>
      </c>
      <c r="D41" s="25">
        <f>COUNTIFS('入力する'!$F$2:$F$201,$A41,'入力する'!$I$2:$I$201,"発送済")</f>
        <v/>
      </c>
      <c r="E41" s="25">
        <f>COUNTIFS('入力する'!$F$2:$F$201,$A41,'入力する'!$I$2:$I$201,"未作成")+COUNTIFS('入力する'!$F$2:$F$201,$A41,'入力する'!$I$2:$I$201,"印刷済")</f>
        <v/>
      </c>
      <c r="F41" s="25">
        <f>COUNTIFS('入力する'!$F$2:$F$201,$A41,'入力する'!$L$2:$L$201,"要確認")</f>
        <v/>
      </c>
      <c r="G41" s="27">
        <f>IF($B41=0,"",RANK($B41,$B$36:$B$42))</f>
        <v/>
      </c>
      <c r="H41" s="24" t="n"/>
      <c r="I41" s="24" t="n"/>
    </row>
    <row r="42" ht="22" customHeight="1">
      <c r="A42" s="16" t="inlineStr">
        <is>
          <t>その他</t>
        </is>
      </c>
      <c r="B42" s="21">
        <f>COUNTIF('入力する'!$F$2:$F$201,$A42)</f>
        <v/>
      </c>
      <c r="C42" s="22">
        <f>IF($B$11=0,"",$B42/$B$11)</f>
        <v/>
      </c>
      <c r="D42" s="21">
        <f>COUNTIFS('入力する'!$F$2:$F$201,$A42,'入力する'!$I$2:$I$201,"発送済")</f>
        <v/>
      </c>
      <c r="E42" s="21">
        <f>COUNTIFS('入力する'!$F$2:$F$201,$A42,'入力する'!$I$2:$I$201,"未作成")+COUNTIFS('入力する'!$F$2:$F$201,$A42,'入力する'!$I$2:$I$201,"印刷済")</f>
        <v/>
      </c>
      <c r="F42" s="21">
        <f>COUNTIFS('入力する'!$F$2:$F$201,$A42,'入力する'!$L$2:$L$201,"要確認")</f>
        <v/>
      </c>
      <c r="G42" s="23">
        <f>IF($B42=0,"",RANK($B42,$B$36:$B$42))</f>
        <v/>
      </c>
      <c r="H42" s="16" t="n"/>
      <c r="I42" s="16" t="n"/>
    </row>
    <row r="43" ht="22" customHeight="1">
      <c r="A43" s="28" t="inlineStr">
        <is>
          <t>合計</t>
        </is>
      </c>
      <c r="B43" s="29">
        <f>SUM(B36:B42)</f>
        <v/>
      </c>
      <c r="C43" s="30">
        <f>IF($B$11=0,"",$B$43/$B$11)</f>
        <v/>
      </c>
      <c r="D43" s="29">
        <f>SUM(D36:D42)</f>
        <v/>
      </c>
      <c r="E43" s="29">
        <f>SUM(E36:E42)</f>
        <v/>
      </c>
      <c r="F43" s="29">
        <f>SUM(F36:F42)</f>
        <v/>
      </c>
      <c r="G43" s="31" t="n"/>
      <c r="H43" s="32" t="n"/>
      <c r="I43" s="32" t="n"/>
    </row>
    <row r="44" ht="22" customHeight="1">
      <c r="A44" s="12" t="inlineStr">
        <is>
          <t>※ 構成比の合計が100％にならないときは、区分が空のままの行が残っています。</t>
        </is>
      </c>
    </row>
    <row r="45"/>
    <row r="46" ht="26" customHeight="1">
      <c r="A46" s="13" t="inlineStr">
        <is>
          <t>送付物べつの集計</t>
        </is>
      </c>
      <c r="B46" s="13" t="n"/>
      <c r="C46" s="13" t="n"/>
      <c r="D46" s="13" t="n"/>
      <c r="E46" s="13" t="n"/>
      <c r="F46" s="13" t="n"/>
      <c r="G46" s="13" t="n"/>
      <c r="H46" s="13" t="n"/>
      <c r="I46" s="13" t="n"/>
    </row>
    <row r="47" ht="26" customHeight="1">
      <c r="A47" s="2" t="inlineStr">
        <is>
          <t>送付物</t>
        </is>
      </c>
      <c r="B47" s="2" t="inlineStr">
        <is>
          <t>件数</t>
        </is>
      </c>
      <c r="C47" s="2" t="inlineStr">
        <is>
          <t>構成比</t>
        </is>
      </c>
      <c r="D47" s="2" t="inlineStr">
        <is>
          <t>発送済</t>
        </is>
      </c>
      <c r="E47" s="2" t="inlineStr">
        <is>
          <t>まだ出していない</t>
        </is>
      </c>
      <c r="F47" s="2" t="inlineStr">
        <is>
          <t>順位</t>
        </is>
      </c>
      <c r="G47" s="2" t="n"/>
      <c r="H47" s="2" t="n"/>
      <c r="I47" s="2" t="n"/>
    </row>
    <row r="48" ht="22" customHeight="1">
      <c r="A48" s="16" t="inlineStr">
        <is>
          <t>年賀状</t>
        </is>
      </c>
      <c r="B48" s="21">
        <f>COUNTIF('入力する'!$G$2:$G$201,$A48)</f>
        <v/>
      </c>
      <c r="C48" s="22">
        <f>IF($B$11=0,"",$B48/$B$11)</f>
        <v/>
      </c>
      <c r="D48" s="21">
        <f>COUNTIFS('入力する'!$G$2:$G$201,$A48,'入力する'!$I$2:$I$201,"発送済")</f>
        <v/>
      </c>
      <c r="E48" s="21">
        <f>COUNTIFS('入力する'!$G$2:$G$201,$A48,'入力する'!$I$2:$I$201,"未作成")+COUNTIFS('入力する'!$G$2:$G$201,$A48,'入力する'!$I$2:$I$201,"印刷済")</f>
        <v/>
      </c>
      <c r="F48" s="23">
        <f>IF($B48=0,"",RANK($B48,$B$48:$B$56))</f>
        <v/>
      </c>
      <c r="G48" s="16" t="n"/>
      <c r="H48" s="16" t="n"/>
      <c r="I48" s="16" t="n"/>
    </row>
    <row r="49" ht="22" customHeight="1">
      <c r="A49" s="24" t="inlineStr">
        <is>
          <t>暑中見舞い</t>
        </is>
      </c>
      <c r="B49" s="25">
        <f>COUNTIF('入力する'!$G$2:$G$201,$A49)</f>
        <v/>
      </c>
      <c r="C49" s="26">
        <f>IF($B$11=0,"",$B49/$B$11)</f>
        <v/>
      </c>
      <c r="D49" s="25">
        <f>COUNTIFS('入力する'!$G$2:$G$201,$A49,'入力する'!$I$2:$I$201,"発送済")</f>
        <v/>
      </c>
      <c r="E49" s="25">
        <f>COUNTIFS('入力する'!$G$2:$G$201,$A49,'入力する'!$I$2:$I$201,"未作成")+COUNTIFS('入力する'!$G$2:$G$201,$A49,'入力する'!$I$2:$I$201,"印刷済")</f>
        <v/>
      </c>
      <c r="F49" s="27">
        <f>IF($B49=0,"",RANK($B49,$B$48:$B$56))</f>
        <v/>
      </c>
      <c r="G49" s="24" t="n"/>
      <c r="H49" s="24" t="n"/>
      <c r="I49" s="24" t="n"/>
    </row>
    <row r="50" ht="22" customHeight="1">
      <c r="A50" s="16" t="inlineStr">
        <is>
          <t>挨拶状</t>
        </is>
      </c>
      <c r="B50" s="21">
        <f>COUNTIF('入力する'!$G$2:$G$201,$A50)</f>
        <v/>
      </c>
      <c r="C50" s="22">
        <f>IF($B$11=0,"",$B50/$B$11)</f>
        <v/>
      </c>
      <c r="D50" s="21">
        <f>COUNTIFS('入力する'!$G$2:$G$201,$A50,'入力する'!$I$2:$I$201,"発送済")</f>
        <v/>
      </c>
      <c r="E50" s="21">
        <f>COUNTIFS('入力する'!$G$2:$G$201,$A50,'入力する'!$I$2:$I$201,"未作成")+COUNTIFS('入力する'!$G$2:$G$201,$A50,'入力する'!$I$2:$I$201,"印刷済")</f>
        <v/>
      </c>
      <c r="F50" s="23">
        <f>IF($B50=0,"",RANK($B50,$B$48:$B$56))</f>
        <v/>
      </c>
      <c r="G50" s="16" t="n"/>
      <c r="H50" s="16" t="n"/>
      <c r="I50" s="16" t="n"/>
    </row>
    <row r="51" ht="22" customHeight="1">
      <c r="A51" s="24" t="inlineStr">
        <is>
          <t>案内状</t>
        </is>
      </c>
      <c r="B51" s="25">
        <f>COUNTIF('入力する'!$G$2:$G$201,$A51)</f>
        <v/>
      </c>
      <c r="C51" s="26">
        <f>IF($B$11=0,"",$B51/$B$11)</f>
        <v/>
      </c>
      <c r="D51" s="25">
        <f>COUNTIFS('入力する'!$G$2:$G$201,$A51,'入力する'!$I$2:$I$201,"発送済")</f>
        <v/>
      </c>
      <c r="E51" s="25">
        <f>COUNTIFS('入力する'!$G$2:$G$201,$A51,'入力する'!$I$2:$I$201,"未作成")+COUNTIFS('入力する'!$G$2:$G$201,$A51,'入力する'!$I$2:$I$201,"印刷済")</f>
        <v/>
      </c>
      <c r="F51" s="27">
        <f>IF($B51=0,"",RANK($B51,$B$48:$B$56))</f>
        <v/>
      </c>
      <c r="G51" s="24" t="n"/>
      <c r="H51" s="24" t="n"/>
      <c r="I51" s="24" t="n"/>
    </row>
    <row r="52" ht="22" customHeight="1">
      <c r="A52" s="16" t="inlineStr">
        <is>
          <t>招待状</t>
        </is>
      </c>
      <c r="B52" s="21">
        <f>COUNTIF('入力する'!$G$2:$G$201,$A52)</f>
        <v/>
      </c>
      <c r="C52" s="22">
        <f>IF($B$11=0,"",$B52/$B$11)</f>
        <v/>
      </c>
      <c r="D52" s="21">
        <f>COUNTIFS('入力する'!$G$2:$G$201,$A52,'入力する'!$I$2:$I$201,"発送済")</f>
        <v/>
      </c>
      <c r="E52" s="21">
        <f>COUNTIFS('入力する'!$G$2:$G$201,$A52,'入力する'!$I$2:$I$201,"未作成")+COUNTIFS('入力する'!$G$2:$G$201,$A52,'入力する'!$I$2:$I$201,"印刷済")</f>
        <v/>
      </c>
      <c r="F52" s="23">
        <f>IF($B52=0,"",RANK($B52,$B$48:$B$56))</f>
        <v/>
      </c>
      <c r="G52" s="16" t="n"/>
      <c r="H52" s="16" t="n"/>
      <c r="I52" s="16" t="n"/>
    </row>
    <row r="53" ht="22" customHeight="1">
      <c r="A53" s="24" t="inlineStr">
        <is>
          <t>請求書・納品書</t>
        </is>
      </c>
      <c r="B53" s="25">
        <f>COUNTIF('入力する'!$G$2:$G$201,$A53)</f>
        <v/>
      </c>
      <c r="C53" s="26">
        <f>IF($B$11=0,"",$B53/$B$11)</f>
        <v/>
      </c>
      <c r="D53" s="25">
        <f>COUNTIFS('入力する'!$G$2:$G$201,$A53,'入力する'!$I$2:$I$201,"発送済")</f>
        <v/>
      </c>
      <c r="E53" s="25">
        <f>COUNTIFS('入力する'!$G$2:$G$201,$A53,'入力する'!$I$2:$I$201,"未作成")+COUNTIFS('入力する'!$G$2:$G$201,$A53,'入力する'!$I$2:$I$201,"印刷済")</f>
        <v/>
      </c>
      <c r="F53" s="27">
        <f>IF($B53=0,"",RANK($B53,$B$48:$B$56))</f>
        <v/>
      </c>
      <c r="G53" s="24" t="n"/>
      <c r="H53" s="24" t="n"/>
      <c r="I53" s="24" t="n"/>
    </row>
    <row r="54" ht="22" customHeight="1">
      <c r="A54" s="16" t="inlineStr">
        <is>
          <t>資料</t>
        </is>
      </c>
      <c r="B54" s="21">
        <f>COUNTIF('入力する'!$G$2:$G$201,$A54)</f>
        <v/>
      </c>
      <c r="C54" s="22">
        <f>IF($B$11=0,"",$B54/$B$11)</f>
        <v/>
      </c>
      <c r="D54" s="21">
        <f>COUNTIFS('入力する'!$G$2:$G$201,$A54,'入力する'!$I$2:$I$201,"発送済")</f>
        <v/>
      </c>
      <c r="E54" s="21">
        <f>COUNTIFS('入力する'!$G$2:$G$201,$A54,'入力する'!$I$2:$I$201,"未作成")+COUNTIFS('入力する'!$G$2:$G$201,$A54,'入力する'!$I$2:$I$201,"印刷済")</f>
        <v/>
      </c>
      <c r="F54" s="23">
        <f>IF($B54=0,"",RANK($B54,$B$48:$B$56))</f>
        <v/>
      </c>
      <c r="G54" s="16" t="n"/>
      <c r="H54" s="16" t="n"/>
      <c r="I54" s="16" t="n"/>
    </row>
    <row r="55" ht="22" customHeight="1">
      <c r="A55" s="24" t="inlineStr">
        <is>
          <t>商品・贈答品</t>
        </is>
      </c>
      <c r="B55" s="25">
        <f>COUNTIF('入力する'!$G$2:$G$201,$A55)</f>
        <v/>
      </c>
      <c r="C55" s="26">
        <f>IF($B$11=0,"",$B55/$B$11)</f>
        <v/>
      </c>
      <c r="D55" s="25">
        <f>COUNTIFS('入力する'!$G$2:$G$201,$A55,'入力する'!$I$2:$I$201,"発送済")</f>
        <v/>
      </c>
      <c r="E55" s="25">
        <f>COUNTIFS('入力する'!$G$2:$G$201,$A55,'入力する'!$I$2:$I$201,"未作成")+COUNTIFS('入力する'!$G$2:$G$201,$A55,'入力する'!$I$2:$I$201,"印刷済")</f>
        <v/>
      </c>
      <c r="F55" s="27">
        <f>IF($B55=0,"",RANK($B55,$B$48:$B$56))</f>
        <v/>
      </c>
      <c r="G55" s="24" t="n"/>
      <c r="H55" s="24" t="n"/>
      <c r="I55" s="24" t="n"/>
    </row>
    <row r="56" ht="22" customHeight="1">
      <c r="A56" s="16" t="inlineStr">
        <is>
          <t>その他</t>
        </is>
      </c>
      <c r="B56" s="21">
        <f>COUNTIF('入力する'!$G$2:$G$201,$A56)</f>
        <v/>
      </c>
      <c r="C56" s="22">
        <f>IF($B$11=0,"",$B56/$B$11)</f>
        <v/>
      </c>
      <c r="D56" s="21">
        <f>COUNTIFS('入力する'!$G$2:$G$201,$A56,'入力する'!$I$2:$I$201,"発送済")</f>
        <v/>
      </c>
      <c r="E56" s="21">
        <f>COUNTIFS('入力する'!$G$2:$G$201,$A56,'入力する'!$I$2:$I$201,"未作成")+COUNTIFS('入力する'!$G$2:$G$201,$A56,'入力する'!$I$2:$I$201,"印刷済")</f>
        <v/>
      </c>
      <c r="F56" s="23">
        <f>IF($B56=0,"",RANK($B56,$B$48:$B$56))</f>
        <v/>
      </c>
      <c r="G56" s="16" t="n"/>
      <c r="H56" s="16" t="n"/>
      <c r="I56" s="16" t="n"/>
    </row>
    <row r="57" ht="22" customHeight="1">
      <c r="A57" s="28" t="inlineStr">
        <is>
          <t>合計</t>
        </is>
      </c>
      <c r="B57" s="29">
        <f>SUM(B48:B56)</f>
        <v/>
      </c>
      <c r="C57" s="30">
        <f>IF($B$11=0,"",$B$57/$B$11)</f>
        <v/>
      </c>
      <c r="D57" s="29">
        <f>SUM(D48:D56)</f>
        <v/>
      </c>
      <c r="E57" s="29">
        <f>SUM(E48:E56)</f>
        <v/>
      </c>
      <c r="F57" s="31" t="n"/>
      <c r="G57" s="32" t="n"/>
      <c r="H57" s="32" t="n"/>
      <c r="I57" s="32" t="n"/>
    </row>
    <row r="58"/>
    <row r="59" ht="26" customHeight="1">
      <c r="A59" s="13" t="inlineStr">
        <is>
          <t>敬称べつの内訳（「様」と「御中」の取りちがえに気づけます）</t>
        </is>
      </c>
      <c r="B59" s="13" t="n"/>
      <c r="C59" s="13" t="n"/>
      <c r="D59" s="13" t="n"/>
      <c r="E59" s="13" t="n"/>
      <c r="F59" s="13" t="n"/>
      <c r="G59" s="13" t="n"/>
      <c r="H59" s="13" t="n"/>
      <c r="I59" s="13" t="n"/>
    </row>
    <row r="60" ht="26" customHeight="1">
      <c r="A60" s="2" t="inlineStr">
        <is>
          <t>敬称</t>
        </is>
      </c>
      <c r="B60" s="2" t="inlineStr">
        <is>
          <t>件数</t>
        </is>
      </c>
      <c r="C60" s="2" t="inlineStr">
        <is>
          <t>構成比</t>
        </is>
      </c>
      <c r="D60" s="2" t="inlineStr">
        <is>
          <t>要確認</t>
        </is>
      </c>
      <c r="E60" s="2" t="n"/>
      <c r="F60" s="2" t="n"/>
      <c r="G60" s="2" t="n"/>
      <c r="H60" s="2" t="n"/>
      <c r="I60" s="2" t="n"/>
    </row>
    <row r="61" ht="22" customHeight="1">
      <c r="A61" s="23" t="inlineStr">
        <is>
          <t>様</t>
        </is>
      </c>
      <c r="B61" s="21">
        <f>COUNTIF('入力する'!$C$2:$C$201,$A61)</f>
        <v/>
      </c>
      <c r="C61" s="22">
        <f>IF($B$11=0,"",$B61/$B$11)</f>
        <v/>
      </c>
      <c r="D61" s="21">
        <f>COUNTIFS('入力する'!$C$2:$C$201,$A61,'入力する'!$L$2:$L$201,"要確認")</f>
        <v/>
      </c>
      <c r="E61" s="16" t="n"/>
      <c r="F61" s="16" t="n"/>
      <c r="G61" s="16" t="n"/>
      <c r="H61" s="16" t="n"/>
      <c r="I61" s="16" t="n"/>
    </row>
    <row r="62" ht="22" customHeight="1">
      <c r="A62" s="27" t="inlineStr">
        <is>
          <t>御中</t>
        </is>
      </c>
      <c r="B62" s="25">
        <f>COUNTIF('入力する'!$C$2:$C$201,$A62)</f>
        <v/>
      </c>
      <c r="C62" s="26">
        <f>IF($B$11=0,"",$B62/$B$11)</f>
        <v/>
      </c>
      <c r="D62" s="25">
        <f>COUNTIFS('入力する'!$C$2:$C$201,$A62,'入力する'!$L$2:$L$201,"要確認")</f>
        <v/>
      </c>
      <c r="E62" s="24" t="n"/>
      <c r="F62" s="24" t="n"/>
      <c r="G62" s="24" t="n"/>
      <c r="H62" s="24" t="n"/>
      <c r="I62" s="24" t="n"/>
    </row>
    <row r="63" ht="22" customHeight="1">
      <c r="A63" s="23" t="inlineStr">
        <is>
          <t>先生</t>
        </is>
      </c>
      <c r="B63" s="21">
        <f>COUNTIF('入力する'!$C$2:$C$201,$A63)</f>
        <v/>
      </c>
      <c r="C63" s="22">
        <f>IF($B$11=0,"",$B63/$B$11)</f>
        <v/>
      </c>
      <c r="D63" s="21">
        <f>COUNTIFS('入力する'!$C$2:$C$201,$A63,'入力する'!$L$2:$L$201,"要確認")</f>
        <v/>
      </c>
      <c r="E63" s="16" t="n"/>
      <c r="F63" s="16" t="n"/>
      <c r="G63" s="16" t="n"/>
      <c r="H63" s="16" t="n"/>
      <c r="I63" s="16" t="n"/>
    </row>
    <row r="64" ht="22" customHeight="1">
      <c r="A64" s="27" t="inlineStr">
        <is>
          <t>各位</t>
        </is>
      </c>
      <c r="B64" s="25">
        <f>COUNTIF('入力する'!$C$2:$C$201,$A64)</f>
        <v/>
      </c>
      <c r="C64" s="26">
        <f>IF($B$11=0,"",$B64/$B$11)</f>
        <v/>
      </c>
      <c r="D64" s="25">
        <f>COUNTIFS('入力する'!$C$2:$C$201,$A64,'入力する'!$L$2:$L$201,"要確認")</f>
        <v/>
      </c>
      <c r="E64" s="24" t="n"/>
      <c r="F64" s="24" t="n"/>
      <c r="G64" s="24" t="n"/>
      <c r="H64" s="24" t="n"/>
      <c r="I64" s="24" t="n"/>
    </row>
    <row r="65" ht="22" customHeight="1">
      <c r="A65" s="23" t="inlineStr">
        <is>
          <t>殿</t>
        </is>
      </c>
      <c r="B65" s="21">
        <f>COUNTIF('入力する'!$C$2:$C$201,$A65)</f>
        <v/>
      </c>
      <c r="C65" s="22">
        <f>IF($B$11=0,"",$B65/$B$11)</f>
        <v/>
      </c>
      <c r="D65" s="21">
        <f>COUNTIFS('入力する'!$C$2:$C$201,$A65,'入力する'!$L$2:$L$201,"要確認")</f>
        <v/>
      </c>
      <c r="E65" s="16" t="n"/>
      <c r="F65" s="16" t="n"/>
      <c r="G65" s="16" t="n"/>
      <c r="H65" s="16" t="n"/>
      <c r="I65" s="16" t="n"/>
    </row>
    <row r="66"/>
    <row r="67" ht="26" customHeight="1">
      <c r="A67" s="13" t="inlineStr">
        <is>
          <t>状態べつの内訳</t>
        </is>
      </c>
      <c r="B67" s="13" t="n"/>
      <c r="C67" s="13" t="n"/>
      <c r="D67" s="13" t="n"/>
      <c r="E67" s="13" t="n"/>
      <c r="F67" s="13" t="n"/>
      <c r="G67" s="13" t="n"/>
      <c r="H67" s="13" t="n"/>
      <c r="I67" s="13" t="n"/>
    </row>
    <row r="68" ht="26" customHeight="1">
      <c r="A68" s="2" t="inlineStr">
        <is>
          <t>状態</t>
        </is>
      </c>
      <c r="B68" s="2" t="inlineStr">
        <is>
          <t>件数</t>
        </is>
      </c>
      <c r="C68" s="2" t="inlineStr">
        <is>
          <t>構成比</t>
        </is>
      </c>
      <c r="D68" s="2" t="inlineStr">
        <is>
          <t>見かた</t>
        </is>
      </c>
      <c r="E68" s="2" t="n"/>
      <c r="F68" s="2" t="n"/>
      <c r="G68" s="2" t="n"/>
      <c r="H68" s="2" t="n"/>
      <c r="I68" s="2" t="n"/>
    </row>
    <row r="69" ht="22" customHeight="1">
      <c r="A69" s="23" t="inlineStr">
        <is>
          <t>未作成</t>
        </is>
      </c>
      <c r="B69" s="21">
        <f>COUNTIF('入力する'!$I$2:$I$201,$A69)</f>
        <v/>
      </c>
      <c r="C69" s="22">
        <f>IF($B$11=0,"",$B69/$B$11)</f>
        <v/>
      </c>
      <c r="D69" s="16" t="inlineStr">
        <is>
          <t>まだラベルを刷っていない宛名です。ここが0になれば印刷は終わりです。</t>
        </is>
      </c>
      <c r="E69" s="16" t="n"/>
      <c r="F69" s="16" t="n"/>
      <c r="G69" s="16" t="n"/>
      <c r="H69" s="16" t="n"/>
      <c r="I69" s="16" t="n"/>
    </row>
    <row r="70" ht="22" customHeight="1">
      <c r="A70" s="27" t="inlineStr">
        <is>
          <t>印刷済</t>
        </is>
      </c>
      <c r="B70" s="25">
        <f>COUNTIF('入力する'!$I$2:$I$201,$A70)</f>
        <v/>
      </c>
      <c r="C70" s="26">
        <f>IF($B$11=0,"",$B70/$B$11)</f>
        <v/>
      </c>
      <c r="D70" s="24" t="inlineStr">
        <is>
          <t>ラベルは刷ったけれど、まだ出していない宛名です。投函忘れに注意します。</t>
        </is>
      </c>
      <c r="E70" s="24" t="n"/>
      <c r="F70" s="24" t="n"/>
      <c r="G70" s="24" t="n"/>
      <c r="H70" s="24" t="n"/>
      <c r="I70" s="24" t="n"/>
    </row>
    <row r="71" ht="22" customHeight="1">
      <c r="A71" s="23" t="inlineStr">
        <is>
          <t>発送済</t>
        </is>
      </c>
      <c r="B71" s="21">
        <f>COUNTIF('入力する'!$I$2:$I$201,$A71)</f>
        <v/>
      </c>
      <c r="C71" s="22">
        <f>IF($B$11=0,"",$B71/$B$11)</f>
        <v/>
      </c>
      <c r="D71" s="16" t="inlineStr">
        <is>
          <t>出し終えた宛名です。次の発送では未作成に戻して使いまわせます。</t>
        </is>
      </c>
      <c r="E71" s="16" t="n"/>
      <c r="F71" s="16" t="n"/>
      <c r="G71" s="16" t="n"/>
      <c r="H71" s="16" t="n"/>
      <c r="I71" s="16" t="n"/>
    </row>
    <row r="72" ht="22" customHeight="1">
      <c r="A72" s="27" t="inlineStr">
        <is>
          <t>保留</t>
        </is>
      </c>
      <c r="B72" s="25">
        <f>COUNTIF('入力する'!$I$2:$I$201,$A72)</f>
        <v/>
      </c>
      <c r="C72" s="26">
        <f>IF($B$11=0,"",$B72/$B$11)</f>
        <v/>
      </c>
      <c r="D72" s="24" t="inlineStr">
        <is>
          <t>住所が変わったかもしれないなど、今回は判断を止めている宛名です。</t>
        </is>
      </c>
      <c r="E72" s="24" t="n"/>
      <c r="F72" s="24" t="n"/>
      <c r="G72" s="24" t="n"/>
      <c r="H72" s="24" t="n"/>
      <c r="I72" s="24" t="n"/>
    </row>
    <row r="73" ht="22" customHeight="1">
      <c r="A73" s="23" t="inlineStr">
        <is>
          <t>対象外</t>
        </is>
      </c>
      <c r="B73" s="21">
        <f>COUNTIF('入力する'!$I$2:$I$201,$A73)</f>
        <v/>
      </c>
      <c r="C73" s="22">
        <f>IF($B$11=0,"",$B73/$B$11)</f>
        <v/>
      </c>
      <c r="D73" s="16" t="inlineStr">
        <is>
          <t>今回は送らない宛名です。発送対象にもラベル枚数にも入りません。</t>
        </is>
      </c>
      <c r="E73" s="16" t="n"/>
      <c r="F73" s="16" t="n"/>
      <c r="G73" s="16" t="n"/>
      <c r="H73" s="16" t="n"/>
      <c r="I73" s="16" t="n"/>
    </row>
    <row r="74"/>
    <row r="75" ht="26" customHeight="1">
      <c r="A75" s="13" t="inlineStr">
        <is>
          <t>月べつの発送予定（B7に入れた年の12か月）</t>
        </is>
      </c>
      <c r="B75" s="13" t="n"/>
      <c r="C75" s="13" t="n"/>
      <c r="D75" s="13" t="n"/>
      <c r="E75" s="13" t="n"/>
      <c r="F75" s="13" t="n"/>
      <c r="G75" s="13" t="n"/>
      <c r="H75" s="13" t="n"/>
      <c r="I75" s="13" t="n"/>
    </row>
    <row r="76" ht="26" customHeight="1">
      <c r="A76" s="2" t="inlineStr">
        <is>
          <t>月</t>
        </is>
      </c>
      <c r="B76" s="2" t="inlineStr">
        <is>
          <t>発送予定の件数</t>
        </is>
      </c>
      <c r="C76" s="2" t="inlineStr">
        <is>
          <t>発送済</t>
        </is>
      </c>
      <c r="D76" s="2" t="inlineStr">
        <is>
          <t>まだ出していない</t>
        </is>
      </c>
      <c r="E76" s="2" t="inlineStr">
        <is>
          <t>すんだ割合</t>
        </is>
      </c>
      <c r="F76" s="2" t="n"/>
      <c r="G76" s="2" t="n"/>
      <c r="H76" s="2" t="n"/>
      <c r="I76" s="2" t="n"/>
    </row>
    <row r="77" ht="22" customHeight="1">
      <c r="A77" s="23">
        <f>TEXT(DATE('集計を見る'!$B$7,1,1),"yyyy/mm")</f>
        <v/>
      </c>
      <c r="B77" s="21">
        <f>COUNTIF('入力する'!$M$2:$M$201,$A77)</f>
        <v/>
      </c>
      <c r="C77" s="21">
        <f>COUNTIFS('入力する'!$M$2:$M$201,$A77,'入力する'!$I$2:$I$201,"発送済")</f>
        <v/>
      </c>
      <c r="D77" s="21">
        <f>COUNTIFS('入力する'!$M$2:$M$201,$A77,'入力する'!$I$2:$I$201,"未作成")+COUNTIFS('入力する'!$M$2:$M$201,$A77,'入力する'!$I$2:$I$201,"印刷済")</f>
        <v/>
      </c>
      <c r="E77" s="22">
        <f>IF($B77=0,"",$C77/$B77)</f>
        <v/>
      </c>
      <c r="F77" s="16" t="n"/>
      <c r="G77" s="16" t="n"/>
      <c r="H77" s="16" t="n"/>
      <c r="I77" s="16" t="n"/>
    </row>
    <row r="78" ht="22" customHeight="1">
      <c r="A78" s="27">
        <f>TEXT(DATE('集計を見る'!$B$7,2,1),"yyyy/mm")</f>
        <v/>
      </c>
      <c r="B78" s="25">
        <f>COUNTIF('入力する'!$M$2:$M$201,$A78)</f>
        <v/>
      </c>
      <c r="C78" s="25">
        <f>COUNTIFS('入力する'!$M$2:$M$201,$A78,'入力する'!$I$2:$I$201,"発送済")</f>
        <v/>
      </c>
      <c r="D78" s="25">
        <f>COUNTIFS('入力する'!$M$2:$M$201,$A78,'入力する'!$I$2:$I$201,"未作成")+COUNTIFS('入力する'!$M$2:$M$201,$A78,'入力する'!$I$2:$I$201,"印刷済")</f>
        <v/>
      </c>
      <c r="E78" s="26">
        <f>IF($B78=0,"",$C78/$B78)</f>
        <v/>
      </c>
      <c r="F78" s="24" t="n"/>
      <c r="G78" s="24" t="n"/>
      <c r="H78" s="24" t="n"/>
      <c r="I78" s="24" t="n"/>
    </row>
    <row r="79" ht="22" customHeight="1">
      <c r="A79" s="23">
        <f>TEXT(DATE('集計を見る'!$B$7,3,1),"yyyy/mm")</f>
        <v/>
      </c>
      <c r="B79" s="21">
        <f>COUNTIF('入力する'!$M$2:$M$201,$A79)</f>
        <v/>
      </c>
      <c r="C79" s="21">
        <f>COUNTIFS('入力する'!$M$2:$M$201,$A79,'入力する'!$I$2:$I$201,"発送済")</f>
        <v/>
      </c>
      <c r="D79" s="21">
        <f>COUNTIFS('入力する'!$M$2:$M$201,$A79,'入力する'!$I$2:$I$201,"未作成")+COUNTIFS('入力する'!$M$2:$M$201,$A79,'入力する'!$I$2:$I$201,"印刷済")</f>
        <v/>
      </c>
      <c r="E79" s="22">
        <f>IF($B79=0,"",$C79/$B79)</f>
        <v/>
      </c>
      <c r="F79" s="16" t="n"/>
      <c r="G79" s="16" t="n"/>
      <c r="H79" s="16" t="n"/>
      <c r="I79" s="16" t="n"/>
    </row>
    <row r="80" ht="22" customHeight="1">
      <c r="A80" s="27">
        <f>TEXT(DATE('集計を見る'!$B$7,4,1),"yyyy/mm")</f>
        <v/>
      </c>
      <c r="B80" s="25">
        <f>COUNTIF('入力する'!$M$2:$M$201,$A80)</f>
        <v/>
      </c>
      <c r="C80" s="25">
        <f>COUNTIFS('入力する'!$M$2:$M$201,$A80,'入力する'!$I$2:$I$201,"発送済")</f>
        <v/>
      </c>
      <c r="D80" s="25">
        <f>COUNTIFS('入力する'!$M$2:$M$201,$A80,'入力する'!$I$2:$I$201,"未作成")+COUNTIFS('入力する'!$M$2:$M$201,$A80,'入力する'!$I$2:$I$201,"印刷済")</f>
        <v/>
      </c>
      <c r="E80" s="26">
        <f>IF($B80=0,"",$C80/$B80)</f>
        <v/>
      </c>
      <c r="F80" s="24" t="n"/>
      <c r="G80" s="24" t="n"/>
      <c r="H80" s="24" t="n"/>
      <c r="I80" s="24" t="n"/>
    </row>
    <row r="81" ht="22" customHeight="1">
      <c r="A81" s="23">
        <f>TEXT(DATE('集計を見る'!$B$7,5,1),"yyyy/mm")</f>
        <v/>
      </c>
      <c r="B81" s="21">
        <f>COUNTIF('入力する'!$M$2:$M$201,$A81)</f>
        <v/>
      </c>
      <c r="C81" s="21">
        <f>COUNTIFS('入力する'!$M$2:$M$201,$A81,'入力する'!$I$2:$I$201,"発送済")</f>
        <v/>
      </c>
      <c r="D81" s="21">
        <f>COUNTIFS('入力する'!$M$2:$M$201,$A81,'入力する'!$I$2:$I$201,"未作成")+COUNTIFS('入力する'!$M$2:$M$201,$A81,'入力する'!$I$2:$I$201,"印刷済")</f>
        <v/>
      </c>
      <c r="E81" s="22">
        <f>IF($B81=0,"",$C81/$B81)</f>
        <v/>
      </c>
      <c r="F81" s="16" t="n"/>
      <c r="G81" s="16" t="n"/>
      <c r="H81" s="16" t="n"/>
      <c r="I81" s="16" t="n"/>
    </row>
    <row r="82" ht="22" customHeight="1">
      <c r="A82" s="27">
        <f>TEXT(DATE('集計を見る'!$B$7,6,1),"yyyy/mm")</f>
        <v/>
      </c>
      <c r="B82" s="25">
        <f>COUNTIF('入力する'!$M$2:$M$201,$A82)</f>
        <v/>
      </c>
      <c r="C82" s="25">
        <f>COUNTIFS('入力する'!$M$2:$M$201,$A82,'入力する'!$I$2:$I$201,"発送済")</f>
        <v/>
      </c>
      <c r="D82" s="25">
        <f>COUNTIFS('入力する'!$M$2:$M$201,$A82,'入力する'!$I$2:$I$201,"未作成")+COUNTIFS('入力する'!$M$2:$M$201,$A82,'入力する'!$I$2:$I$201,"印刷済")</f>
        <v/>
      </c>
      <c r="E82" s="26">
        <f>IF($B82=0,"",$C82/$B82)</f>
        <v/>
      </c>
      <c r="F82" s="24" t="n"/>
      <c r="G82" s="24" t="n"/>
      <c r="H82" s="24" t="n"/>
      <c r="I82" s="24" t="n"/>
    </row>
    <row r="83" ht="22" customHeight="1">
      <c r="A83" s="23">
        <f>TEXT(DATE('集計を見る'!$B$7,7,1),"yyyy/mm")</f>
        <v/>
      </c>
      <c r="B83" s="21">
        <f>COUNTIF('入力する'!$M$2:$M$201,$A83)</f>
        <v/>
      </c>
      <c r="C83" s="21">
        <f>COUNTIFS('入力する'!$M$2:$M$201,$A83,'入力する'!$I$2:$I$201,"発送済")</f>
        <v/>
      </c>
      <c r="D83" s="21">
        <f>COUNTIFS('入力する'!$M$2:$M$201,$A83,'入力する'!$I$2:$I$201,"未作成")+COUNTIFS('入力する'!$M$2:$M$201,$A83,'入力する'!$I$2:$I$201,"印刷済")</f>
        <v/>
      </c>
      <c r="E83" s="22">
        <f>IF($B83=0,"",$C83/$B83)</f>
        <v/>
      </c>
      <c r="F83" s="16" t="n"/>
      <c r="G83" s="16" t="n"/>
      <c r="H83" s="16" t="n"/>
      <c r="I83" s="16" t="n"/>
    </row>
    <row r="84" ht="22" customHeight="1">
      <c r="A84" s="27">
        <f>TEXT(DATE('集計を見る'!$B$7,8,1),"yyyy/mm")</f>
        <v/>
      </c>
      <c r="B84" s="25">
        <f>COUNTIF('入力する'!$M$2:$M$201,$A84)</f>
        <v/>
      </c>
      <c r="C84" s="25">
        <f>COUNTIFS('入力する'!$M$2:$M$201,$A84,'入力する'!$I$2:$I$201,"発送済")</f>
        <v/>
      </c>
      <c r="D84" s="25">
        <f>COUNTIFS('入力する'!$M$2:$M$201,$A84,'入力する'!$I$2:$I$201,"未作成")+COUNTIFS('入力する'!$M$2:$M$201,$A84,'入力する'!$I$2:$I$201,"印刷済")</f>
        <v/>
      </c>
      <c r="E84" s="26">
        <f>IF($B84=0,"",$C84/$B84)</f>
        <v/>
      </c>
      <c r="F84" s="24" t="n"/>
      <c r="G84" s="24" t="n"/>
      <c r="H84" s="24" t="n"/>
      <c r="I84" s="24" t="n"/>
    </row>
    <row r="85" ht="22" customHeight="1">
      <c r="A85" s="23">
        <f>TEXT(DATE('集計を見る'!$B$7,9,1),"yyyy/mm")</f>
        <v/>
      </c>
      <c r="B85" s="21">
        <f>COUNTIF('入力する'!$M$2:$M$201,$A85)</f>
        <v/>
      </c>
      <c r="C85" s="21">
        <f>COUNTIFS('入力する'!$M$2:$M$201,$A85,'入力する'!$I$2:$I$201,"発送済")</f>
        <v/>
      </c>
      <c r="D85" s="21">
        <f>COUNTIFS('入力する'!$M$2:$M$201,$A85,'入力する'!$I$2:$I$201,"未作成")+COUNTIFS('入力する'!$M$2:$M$201,$A85,'入力する'!$I$2:$I$201,"印刷済")</f>
        <v/>
      </c>
      <c r="E85" s="22">
        <f>IF($B85=0,"",$C85/$B85)</f>
        <v/>
      </c>
      <c r="F85" s="16" t="n"/>
      <c r="G85" s="16" t="n"/>
      <c r="H85" s="16" t="n"/>
      <c r="I85" s="16" t="n"/>
    </row>
    <row r="86" ht="22" customHeight="1">
      <c r="A86" s="27">
        <f>TEXT(DATE('集計を見る'!$B$7,10,1),"yyyy/mm")</f>
        <v/>
      </c>
      <c r="B86" s="25">
        <f>COUNTIF('入力する'!$M$2:$M$201,$A86)</f>
        <v/>
      </c>
      <c r="C86" s="25">
        <f>COUNTIFS('入力する'!$M$2:$M$201,$A86,'入力する'!$I$2:$I$201,"発送済")</f>
        <v/>
      </c>
      <c r="D86" s="25">
        <f>COUNTIFS('入力する'!$M$2:$M$201,$A86,'入力する'!$I$2:$I$201,"未作成")+COUNTIFS('入力する'!$M$2:$M$201,$A86,'入力する'!$I$2:$I$201,"印刷済")</f>
        <v/>
      </c>
      <c r="E86" s="26">
        <f>IF($B86=0,"",$C86/$B86)</f>
        <v/>
      </c>
      <c r="F86" s="24" t="n"/>
      <c r="G86" s="24" t="n"/>
      <c r="H86" s="24" t="n"/>
      <c r="I86" s="24" t="n"/>
    </row>
    <row r="87" ht="22" customHeight="1">
      <c r="A87" s="23">
        <f>TEXT(DATE('集計を見る'!$B$7,11,1),"yyyy/mm")</f>
        <v/>
      </c>
      <c r="B87" s="21">
        <f>COUNTIF('入力する'!$M$2:$M$201,$A87)</f>
        <v/>
      </c>
      <c r="C87" s="21">
        <f>COUNTIFS('入力する'!$M$2:$M$201,$A87,'入力する'!$I$2:$I$201,"発送済")</f>
        <v/>
      </c>
      <c r="D87" s="21">
        <f>COUNTIFS('入力する'!$M$2:$M$201,$A87,'入力する'!$I$2:$I$201,"未作成")+COUNTIFS('入力する'!$M$2:$M$201,$A87,'入力する'!$I$2:$I$201,"印刷済")</f>
        <v/>
      </c>
      <c r="E87" s="22">
        <f>IF($B87=0,"",$C87/$B87)</f>
        <v/>
      </c>
      <c r="F87" s="16" t="n"/>
      <c r="G87" s="16" t="n"/>
      <c r="H87" s="16" t="n"/>
      <c r="I87" s="16" t="n"/>
    </row>
    <row r="88" ht="22" customHeight="1">
      <c r="A88" s="27">
        <f>TEXT(DATE('集計を見る'!$B$7,12,1),"yyyy/mm")</f>
        <v/>
      </c>
      <c r="B88" s="25">
        <f>COUNTIF('入力する'!$M$2:$M$201,$A88)</f>
        <v/>
      </c>
      <c r="C88" s="25">
        <f>COUNTIFS('入力する'!$M$2:$M$201,$A88,'入力する'!$I$2:$I$201,"発送済")</f>
        <v/>
      </c>
      <c r="D88" s="25">
        <f>COUNTIFS('入力する'!$M$2:$M$201,$A88,'入力する'!$I$2:$I$201,"未作成")+COUNTIFS('入力する'!$M$2:$M$201,$A88,'入力する'!$I$2:$I$201,"印刷済")</f>
        <v/>
      </c>
      <c r="E88" s="26">
        <f>IF($B88=0,"",$C88/$B88)</f>
        <v/>
      </c>
      <c r="F88" s="24" t="n"/>
      <c r="G88" s="24" t="n"/>
      <c r="H88" s="24" t="n"/>
      <c r="I88" s="24" t="n"/>
    </row>
    <row r="89" ht="22" customHeight="1">
      <c r="A89" s="33" t="inlineStr">
        <is>
          <t>年の合計</t>
        </is>
      </c>
      <c r="B89" s="29">
        <f>SUM(B77:B88)</f>
        <v/>
      </c>
      <c r="C89" s="29">
        <f>SUM(C77:C88)</f>
        <v/>
      </c>
      <c r="D89" s="29">
        <f>SUM(D77:D88)</f>
        <v/>
      </c>
      <c r="E89" s="30">
        <f>IF($B$89=0,"",$C$89/$B$89)</f>
        <v/>
      </c>
      <c r="F89" s="32" t="n"/>
      <c r="G89" s="32" t="n"/>
      <c r="H89" s="32" t="n"/>
      <c r="I89" s="32" t="n"/>
    </row>
    <row r="90" ht="22" customHeight="1">
      <c r="A90" s="12" t="inlineStr">
        <is>
          <t>※ 月の並びはB7の年から自動で作っています。年をまたいで出すときはB7を切りかえてください。</t>
        </is>
      </c>
    </row>
    <row r="91"/>
    <row r="92" ht="26" customHeight="1">
      <c r="A92" s="13" t="inlineStr">
        <is>
          <t>決めたこと（決定事項）｜うすい黄色のセルに書きます</t>
        </is>
      </c>
      <c r="B92" s="13" t="n"/>
      <c r="C92" s="13" t="n"/>
      <c r="D92" s="13" t="n"/>
      <c r="E92" s="13" t="n"/>
      <c r="F92" s="13" t="n"/>
      <c r="G92" s="13" t="n"/>
      <c r="H92" s="13" t="n"/>
      <c r="I92" s="13" t="n"/>
    </row>
    <row r="93" ht="26" customHeight="1">
      <c r="A93" s="2" t="inlineStr">
        <is>
          <t>決めたこと</t>
        </is>
      </c>
      <c r="B93" s="2" t="inlineStr">
        <is>
          <t>決めた日</t>
        </is>
      </c>
      <c r="C93" s="2" t="n"/>
      <c r="D93" s="2" t="n"/>
      <c r="E93" s="2" t="n"/>
      <c r="F93" s="2" t="n"/>
      <c r="G93" s="2" t="n"/>
      <c r="H93" s="2" t="n"/>
      <c r="I93" s="2" t="n"/>
    </row>
    <row r="94" ht="22" customHeight="1">
      <c r="A94" s="37" t="n"/>
      <c r="B94" s="40" t="n"/>
      <c r="C94" s="16" t="n"/>
      <c r="D94" s="16" t="n"/>
      <c r="E94" s="16" t="n"/>
      <c r="F94" s="16" t="n"/>
      <c r="G94" s="16" t="n"/>
      <c r="H94" s="16" t="n"/>
      <c r="I94" s="16" t="n"/>
    </row>
    <row r="95" ht="22" customHeight="1">
      <c r="A95" s="37" t="n"/>
      <c r="B95" s="40" t="n"/>
      <c r="C95" s="24" t="n"/>
      <c r="D95" s="24" t="n"/>
      <c r="E95" s="24" t="n"/>
      <c r="F95" s="24" t="n"/>
      <c r="G95" s="24" t="n"/>
      <c r="H95" s="24" t="n"/>
      <c r="I95" s="24" t="n"/>
    </row>
    <row r="96" ht="22" customHeight="1">
      <c r="A96" s="37" t="n"/>
      <c r="B96" s="40" t="n"/>
      <c r="C96" s="16" t="n"/>
      <c r="D96" s="16" t="n"/>
      <c r="E96" s="16" t="n"/>
      <c r="F96" s="16" t="n"/>
      <c r="G96" s="16" t="n"/>
      <c r="H96" s="16" t="n"/>
      <c r="I96" s="16" t="n"/>
    </row>
    <row r="97" ht="22" customHeight="1">
      <c r="A97" s="37" t="n"/>
      <c r="B97" s="40" t="n"/>
      <c r="C97" s="24" t="n"/>
      <c r="D97" s="24" t="n"/>
      <c r="E97" s="24" t="n"/>
      <c r="F97" s="24" t="n"/>
      <c r="G97" s="24" t="n"/>
      <c r="H97" s="24" t="n"/>
      <c r="I97" s="24" t="n"/>
    </row>
    <row r="98" ht="22" customHeight="1">
      <c r="A98" s="37" t="n"/>
      <c r="B98" s="40" t="n"/>
      <c r="C98" s="16" t="n"/>
      <c r="D98" s="16" t="n"/>
      <c r="E98" s="16" t="n"/>
      <c r="F98" s="16" t="n"/>
      <c r="G98" s="16" t="n"/>
      <c r="H98" s="16" t="n"/>
      <c r="I98" s="16" t="n"/>
    </row>
    <row r="99" ht="22" customHeight="1">
      <c r="A99" s="37" t="n"/>
      <c r="B99" s="40" t="n"/>
      <c r="C99" s="24" t="n"/>
      <c r="D99" s="24" t="n"/>
      <c r="E99" s="24" t="n"/>
      <c r="F99" s="24" t="n"/>
      <c r="G99" s="24" t="n"/>
      <c r="H99" s="24" t="n"/>
      <c r="I99" s="24" t="n"/>
    </row>
    <row r="100" ht="22" customHeight="1">
      <c r="A100" s="37" t="n"/>
      <c r="B100" s="40" t="n"/>
      <c r="C100" s="16" t="n"/>
      <c r="D100" s="16" t="n"/>
      <c r="E100" s="16" t="n"/>
      <c r="F100" s="16" t="n"/>
      <c r="G100" s="16" t="n"/>
      <c r="H100" s="16" t="n"/>
      <c r="I100" s="16" t="n"/>
    </row>
    <row r="101" ht="22" customHeight="1">
      <c r="A101" s="37" t="n"/>
      <c r="B101" s="40" t="n"/>
      <c r="C101" s="24" t="n"/>
      <c r="D101" s="24" t="n"/>
      <c r="E101" s="24" t="n"/>
      <c r="F101" s="24" t="n"/>
      <c r="G101" s="24" t="n"/>
      <c r="H101" s="24" t="n"/>
      <c r="I101" s="24" t="n"/>
    </row>
    <row r="102" ht="22" customHeight="1">
      <c r="A102" s="37" t="n"/>
      <c r="B102" s="40" t="n"/>
      <c r="C102" s="16" t="n"/>
      <c r="D102" s="16" t="n"/>
      <c r="E102" s="16" t="n"/>
      <c r="F102" s="16" t="n"/>
      <c r="G102" s="16" t="n"/>
      <c r="H102" s="16" t="n"/>
      <c r="I102" s="16" t="n"/>
    </row>
    <row r="103" ht="22" customHeight="1">
      <c r="A103" s="37" t="n"/>
      <c r="B103" s="40" t="n"/>
      <c r="C103" s="24" t="n"/>
      <c r="D103" s="24" t="n"/>
      <c r="E103" s="24" t="n"/>
      <c r="F103" s="24" t="n"/>
      <c r="G103" s="24" t="n"/>
      <c r="H103" s="24" t="n"/>
      <c r="I103" s="24" t="n"/>
    </row>
    <row r="104" ht="22" customHeight="1">
      <c r="A104" s="12" t="inlineStr">
        <is>
          <t>※ 「会社あてには担当者名も入れる」のように、迷ったすえに決めたことを残す欄です。</t>
        </is>
      </c>
    </row>
    <row r="105"/>
    <row r="106" ht="26" customHeight="1">
      <c r="A106" s="13" t="inlineStr">
        <is>
          <t>宿題（誰が・何を・いつまで）｜うすい黄色のセルに書きます</t>
        </is>
      </c>
      <c r="B106" s="13" t="n"/>
      <c r="C106" s="13" t="n"/>
      <c r="D106" s="13" t="n"/>
      <c r="E106" s="13" t="n"/>
      <c r="F106" s="13" t="n"/>
      <c r="G106" s="13" t="n"/>
      <c r="H106" s="13" t="n"/>
      <c r="I106" s="13" t="n"/>
    </row>
    <row r="107" ht="26" customHeight="1">
      <c r="A107" s="2" t="inlineStr">
        <is>
          <t>何を（宿題）</t>
        </is>
      </c>
      <c r="B107" s="2" t="inlineStr">
        <is>
          <t>誰が（担当）</t>
        </is>
      </c>
      <c r="C107" s="2" t="inlineStr">
        <is>
          <t>いつまで（期限）</t>
        </is>
      </c>
      <c r="D107" s="2" t="inlineStr">
        <is>
          <t>残り日数（自動）</t>
        </is>
      </c>
      <c r="E107" s="2" t="inlineStr">
        <is>
          <t>めやす（自動）</t>
        </is>
      </c>
      <c r="F107" s="2" t="n"/>
      <c r="G107" s="2" t="n"/>
      <c r="H107" s="2" t="n"/>
      <c r="I107" s="2" t="n"/>
    </row>
    <row r="108" ht="22" customHeight="1">
      <c r="A108" s="37" t="n"/>
      <c r="B108" s="37" t="n"/>
      <c r="C108" s="40" t="n"/>
      <c r="D108" s="34">
        <f>IF($C108="","",$C108-TODAY())</f>
        <v/>
      </c>
      <c r="E108" s="8">
        <f>IF($C108="","",IF($C108&lt;TODAY(),"期限ごえ",IF($C108=TODAY(),"今日まで",IF($C108&lt;=TODAY()+3,"もうすぐ","まだ余裕"))))</f>
        <v/>
      </c>
      <c r="F108" s="16" t="n"/>
      <c r="G108" s="16" t="n"/>
      <c r="H108" s="16" t="n"/>
      <c r="I108" s="16" t="n"/>
    </row>
    <row r="109" ht="22" customHeight="1">
      <c r="A109" s="37" t="n"/>
      <c r="B109" s="37" t="n"/>
      <c r="C109" s="40" t="n"/>
      <c r="D109" s="35">
        <f>IF($C109="","",$C109-TODAY())</f>
        <v/>
      </c>
      <c r="E109" s="10">
        <f>IF($C109="","",IF($C109&lt;TODAY(),"期限ごえ",IF($C109=TODAY(),"今日まで",IF($C109&lt;=TODAY()+3,"もうすぐ","まだ余裕"))))</f>
        <v/>
      </c>
      <c r="F109" s="24" t="n"/>
      <c r="G109" s="24" t="n"/>
      <c r="H109" s="24" t="n"/>
      <c r="I109" s="24" t="n"/>
    </row>
    <row r="110" ht="22" customHeight="1">
      <c r="A110" s="37" t="n"/>
      <c r="B110" s="37" t="n"/>
      <c r="C110" s="40" t="n"/>
      <c r="D110" s="34">
        <f>IF($C110="","",$C110-TODAY())</f>
        <v/>
      </c>
      <c r="E110" s="8">
        <f>IF($C110="","",IF($C110&lt;TODAY(),"期限ごえ",IF($C110=TODAY(),"今日まで",IF($C110&lt;=TODAY()+3,"もうすぐ","まだ余裕"))))</f>
        <v/>
      </c>
      <c r="F110" s="16" t="n"/>
      <c r="G110" s="16" t="n"/>
      <c r="H110" s="16" t="n"/>
      <c r="I110" s="16" t="n"/>
    </row>
    <row r="111" ht="22" customHeight="1">
      <c r="A111" s="37" t="n"/>
      <c r="B111" s="37" t="n"/>
      <c r="C111" s="40" t="n"/>
      <c r="D111" s="35">
        <f>IF($C111="","",$C111-TODAY())</f>
        <v/>
      </c>
      <c r="E111" s="10">
        <f>IF($C111="","",IF($C111&lt;TODAY(),"期限ごえ",IF($C111=TODAY(),"今日まで",IF($C111&lt;=TODAY()+3,"もうすぐ","まだ余裕"))))</f>
        <v/>
      </c>
      <c r="F111" s="24" t="n"/>
      <c r="G111" s="24" t="n"/>
      <c r="H111" s="24" t="n"/>
      <c r="I111" s="24" t="n"/>
    </row>
    <row r="112" ht="22" customHeight="1">
      <c r="A112" s="37" t="n"/>
      <c r="B112" s="37" t="n"/>
      <c r="C112" s="40" t="n"/>
      <c r="D112" s="34">
        <f>IF($C112="","",$C112-TODAY())</f>
        <v/>
      </c>
      <c r="E112" s="8">
        <f>IF($C112="","",IF($C112&lt;TODAY(),"期限ごえ",IF($C112=TODAY(),"今日まで",IF($C112&lt;=TODAY()+3,"もうすぐ","まだ余裕"))))</f>
        <v/>
      </c>
      <c r="F112" s="16" t="n"/>
      <c r="G112" s="16" t="n"/>
      <c r="H112" s="16" t="n"/>
      <c r="I112" s="16" t="n"/>
    </row>
    <row r="113" ht="22" customHeight="1">
      <c r="A113" s="37" t="n"/>
      <c r="B113" s="37" t="n"/>
      <c r="C113" s="40" t="n"/>
      <c r="D113" s="35">
        <f>IF($C113="","",$C113-TODAY())</f>
        <v/>
      </c>
      <c r="E113" s="10">
        <f>IF($C113="","",IF($C113&lt;TODAY(),"期限ごえ",IF($C113=TODAY(),"今日まで",IF($C113&lt;=TODAY()+3,"もうすぐ","まだ余裕"))))</f>
        <v/>
      </c>
      <c r="F113" s="24" t="n"/>
      <c r="G113" s="24" t="n"/>
      <c r="H113" s="24" t="n"/>
      <c r="I113" s="24" t="n"/>
    </row>
    <row r="114" ht="22" customHeight="1">
      <c r="A114" s="37" t="n"/>
      <c r="B114" s="37" t="n"/>
      <c r="C114" s="40" t="n"/>
      <c r="D114" s="34">
        <f>IF($C114="","",$C114-TODAY())</f>
        <v/>
      </c>
      <c r="E114" s="8">
        <f>IF($C114="","",IF($C114&lt;TODAY(),"期限ごえ",IF($C114=TODAY(),"今日まで",IF($C114&lt;=TODAY()+3,"もうすぐ","まだ余裕"))))</f>
        <v/>
      </c>
      <c r="F114" s="16" t="n"/>
      <c r="G114" s="16" t="n"/>
      <c r="H114" s="16" t="n"/>
      <c r="I114" s="16" t="n"/>
    </row>
    <row r="115" ht="22" customHeight="1">
      <c r="A115" s="37" t="n"/>
      <c r="B115" s="37" t="n"/>
      <c r="C115" s="40" t="n"/>
      <c r="D115" s="35">
        <f>IF($C115="","",$C115-TODAY())</f>
        <v/>
      </c>
      <c r="E115" s="10">
        <f>IF($C115="","",IF($C115&lt;TODAY(),"期限ごえ",IF($C115=TODAY(),"今日まで",IF($C115&lt;=TODAY()+3,"もうすぐ","まだ余裕"))))</f>
        <v/>
      </c>
      <c r="F115" s="24" t="n"/>
      <c r="G115" s="24" t="n"/>
      <c r="H115" s="24" t="n"/>
      <c r="I115" s="24" t="n"/>
    </row>
    <row r="116" ht="22" customHeight="1">
      <c r="A116" s="37" t="n"/>
      <c r="B116" s="37" t="n"/>
      <c r="C116" s="40" t="n"/>
      <c r="D116" s="34">
        <f>IF($C116="","",$C116-TODAY())</f>
        <v/>
      </c>
      <c r="E116" s="8">
        <f>IF($C116="","",IF($C116&lt;TODAY(),"期限ごえ",IF($C116=TODAY(),"今日まで",IF($C116&lt;=TODAY()+3,"もうすぐ","まだ余裕"))))</f>
        <v/>
      </c>
      <c r="F116" s="16" t="n"/>
      <c r="G116" s="16" t="n"/>
      <c r="H116" s="16" t="n"/>
      <c r="I116" s="16" t="n"/>
    </row>
    <row r="117" ht="22" customHeight="1">
      <c r="A117" s="37" t="n"/>
      <c r="B117" s="37" t="n"/>
      <c r="C117" s="40" t="n"/>
      <c r="D117" s="35">
        <f>IF($C117="","",$C117-TODAY())</f>
        <v/>
      </c>
      <c r="E117" s="10">
        <f>IF($C117="","",IF($C117&lt;TODAY(),"期限ごえ",IF($C117=TODAY(),"今日まで",IF($C117&lt;=TODAY()+3,"もうすぐ","まだ余裕"))))</f>
        <v/>
      </c>
      <c r="F117" s="24" t="n"/>
      <c r="G117" s="24" t="n"/>
      <c r="H117" s="24" t="n"/>
      <c r="I117" s="24" t="n"/>
    </row>
    <row r="118" ht="22" customHeight="1">
      <c r="A118" s="12" t="inlineStr">
        <is>
          <t>※ 決めたことと宿題を分けておくと、次の発送のときに同じ相談をくり返さずにすみます。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59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1" t="inlineStr">
        <is>
          <t>宛名ラベル差し込み表｜使い方と注意</t>
        </is>
      </c>
    </row>
    <row r="3" ht="26" customHeight="1">
      <c r="A3" s="13" t="inlineStr">
        <is>
          <t>このシートについて</t>
        </is>
      </c>
    </row>
    <row r="4" ht="22" customHeight="1">
      <c r="A4" s="36" t="inlineStr">
        <is>
          <t>年賀状・挨拶状・案内状などの宛先をためておいて、ラベルの差し込み印刷にそのまま使うための表です。</t>
        </is>
      </c>
    </row>
    <row r="5" ht="22" customHeight="1">
      <c r="A5" s="36" t="inlineStr">
        <is>
          <t>会社名・氏名・敬称から「宛名」の1行が、郵便番号と住所から「郵便番号＋住所」の1行が自動でできます。</t>
        </is>
      </c>
    </row>
    <row r="6" ht="22" customHeight="1">
      <c r="A6" s="36" t="inlineStr">
        <is>
          <t>この2列をWordやGoogleドキュメントの差し込み印刷で読みこめば、宛名ラベルがそのまま刷れます。</t>
        </is>
      </c>
    </row>
    <row r="7" ht="10" customHeight="1"/>
    <row r="8" ht="26" customHeight="1">
      <c r="A8" s="13" t="inlineStr">
        <is>
          <t>使い方（3ステップ）</t>
        </is>
      </c>
    </row>
    <row r="9" ht="22" customHeight="1">
      <c r="A9" s="36" t="inlineStr">
        <is>
          <t>1. 「集計を見る」のB6に差出人を1行で、B7に対象の年を入れます。</t>
        </is>
      </c>
    </row>
    <row r="10" ht="22" customHeight="1">
      <c r="A10" s="36" t="inlineStr">
        <is>
          <t xml:space="preserve">   差出人は「〒000-0000 ○○県○○市1-2-3 山田 太郎」のように、刷る形のまま書いておくと迷いません。</t>
        </is>
      </c>
    </row>
    <row r="11" ht="22" customHeight="1">
      <c r="A11" s="36" t="inlineStr">
        <is>
          <t>2. 「入力する」の2行目から下に、会社・団体名／氏名／敬称／郵便番号／住所を打ちます。</t>
        </is>
      </c>
    </row>
    <row r="12" ht="22" customHeight="1">
      <c r="A12" s="36" t="inlineStr">
        <is>
          <t xml:space="preserve">   区分・送付物・状態はプルダウンから選び、発送予定日はカレンダーどおりに入れてください。</t>
        </is>
      </c>
    </row>
    <row r="13" ht="22" customHeight="1">
      <c r="A13" s="36" t="inlineStr">
        <is>
          <t>3. L列のチェックを見て「要確認」と「重複の疑い」を直したら、J列とK列を差し込み印刷に読ませます。</t>
        </is>
      </c>
    </row>
    <row r="14" ht="22" customHeight="1">
      <c r="A14" s="36" t="inlineStr">
        <is>
          <t xml:space="preserve">   「集計を見る」を開くと、件数・構成比・月べつの予定・必要なラベル用紙の枚数が出そろいます。</t>
        </is>
      </c>
    </row>
    <row r="15" ht="10" customHeight="1"/>
    <row r="16" ht="26" customHeight="1">
      <c r="A16" s="13" t="inlineStr">
        <is>
          <t>色のきまり</t>
        </is>
      </c>
    </row>
    <row r="17" ht="22" customHeight="1">
      <c r="A17" s="36" t="inlineStr">
        <is>
          <t>うすい黄色のセル … 自分で入力するところです。</t>
        </is>
      </c>
    </row>
    <row r="18" ht="22" customHeight="1">
      <c r="A18" s="36" t="inlineStr">
        <is>
          <t>それ以外のセル … 数式で自動計算されるところです。上書きすると計算が止まります。</t>
        </is>
      </c>
    </row>
    <row r="19" ht="10" customHeight="1"/>
    <row r="20" ht="26" customHeight="1">
      <c r="A20" s="13" t="inlineStr">
        <is>
          <t>入力する列の意味</t>
        </is>
      </c>
    </row>
    <row r="21" ht="22" customHeight="1">
      <c r="A21" s="36" t="inlineStr">
        <is>
          <t>会社・団体名 … 会社あてなら会社名、個人あてなら空のままでかまいません。</t>
        </is>
      </c>
    </row>
    <row r="22" ht="22" customHeight="1">
      <c r="A22" s="36" t="inlineStr">
        <is>
          <t>氏名 … 姓と名のあいだを全角スペースであけておくと、刷りあがりが読みやすくなります。</t>
        </is>
      </c>
    </row>
    <row r="23" ht="22" customHeight="1">
      <c r="A23" s="36" t="inlineStr">
        <is>
          <t>敬称 … 個人は「様」、会社・部署あては「御中」、先生や恩師は「先生」を選びます。</t>
        </is>
      </c>
    </row>
    <row r="24" ht="22" customHeight="1">
      <c r="A24" s="36" t="inlineStr">
        <is>
          <t>郵便番号 … 150-0002のようにハイフンつきで入れます。文字として扱う書式にしてあります。</t>
        </is>
      </c>
    </row>
    <row r="25" ht="22" customHeight="1">
      <c r="A25" s="36" t="inlineStr">
        <is>
          <t>住所 … 都道府県から建物名・部屋番号まで、1つのセルに入れます。そのまま1行として刷られます。</t>
        </is>
      </c>
    </row>
    <row r="26" ht="22" customHeight="1">
      <c r="A26" s="36" t="inlineStr">
        <is>
          <t>区分 … 取引先・顧客・友人知人などの分け方です。集計とグラフのもとになります。</t>
        </is>
      </c>
    </row>
    <row r="27" ht="22" customHeight="1">
      <c r="A27" s="36" t="inlineStr">
        <is>
          <t>送付物 … 年賀状・案内状・請求書など、今回なにを送るかです。</t>
        </is>
      </c>
    </row>
    <row r="28" ht="22" customHeight="1">
      <c r="A28" s="36" t="inlineStr">
        <is>
          <t>発送予定日 … いつ出すか。月べつの集計と「予定日をすぎた件数」のもとになります。</t>
        </is>
      </c>
    </row>
    <row r="29" ht="22" customHeight="1">
      <c r="A29" s="36" t="inlineStr">
        <is>
          <t>状態 … 未作成・印刷済・発送済・保留・対象外から選びます。保留と対象外はラベル枚数から外れます。</t>
        </is>
      </c>
    </row>
    <row r="30" ht="10" customHeight="1"/>
    <row r="31" ht="26" customHeight="1">
      <c r="A31" s="13" t="inlineStr">
        <is>
          <t>自動で出ていること</t>
        </is>
      </c>
    </row>
    <row r="32" ht="22" customHeight="1">
      <c r="A32" s="36" t="inlineStr">
        <is>
          <t>宛名 … 会社・団体名と氏名と敬称をつないだ1行です。余分なすき間はつめてあります。</t>
        </is>
      </c>
    </row>
    <row r="33" ht="22" customHeight="1">
      <c r="A33" s="36" t="inlineStr">
        <is>
          <t>郵便番号＋住所 … 「〒150-0002 東京都…」の形にそろえた1行です。</t>
        </is>
      </c>
    </row>
    <row r="34" ht="22" customHeight="1">
      <c r="A34" s="36" t="inlineStr">
        <is>
          <t>チェック … 敬称・郵便番号・住所のどれかが空なら「要確認」、宛名が同じ行があれば「重複の疑い」が出ます。</t>
        </is>
      </c>
    </row>
    <row r="35" ht="22" customHeight="1">
      <c r="A35" s="36" t="inlineStr">
        <is>
          <t>月 … 発送予定日を「2026/12」の形にしたものです。月べつ集計のキーに使っています。</t>
        </is>
      </c>
    </row>
    <row r="36" ht="10" customHeight="1"/>
    <row r="37" ht="26" customHeight="1">
      <c r="A37" s="13" t="inlineStr">
        <is>
          <t>差し込み印刷のしかた（Wordの場合）</t>
        </is>
      </c>
    </row>
    <row r="38" ht="22" customHeight="1">
      <c r="A38" s="36" t="inlineStr">
        <is>
          <t>Wordの［差し込み文書］→［差し込み印刷の開始］→［ラベル］で、使う用紙の型番を選びます。</t>
        </is>
      </c>
    </row>
    <row r="39" ht="22" customHeight="1">
      <c r="A39" s="36" t="inlineStr">
        <is>
          <t>［宛先の選択］→［既存のリストを使用］で、このファイルの「入力する」シートを選びます。</t>
        </is>
      </c>
    </row>
    <row r="40" ht="22" customHeight="1">
      <c r="A40" s="36" t="inlineStr">
        <is>
          <t>差し込みフィールドとして「郵便番号＋住所（自動）」と「宛名（自動）」を並べ、</t>
        </is>
      </c>
    </row>
    <row r="41" ht="22" customHeight="1">
      <c r="A41" s="36" t="inlineStr">
        <is>
          <t>［複数ラベルに反映］を押してから、印刷プレビューで位置を確かめてください。</t>
        </is>
      </c>
    </row>
    <row r="42" ht="22" customHeight="1">
      <c r="A42" s="36" t="inlineStr">
        <is>
          <t>Googleドキュメントのアドオンや、はがき作成ソフトでも、同じ2列をそのまま読みこめます。</t>
        </is>
      </c>
    </row>
    <row r="43" ht="10" customHeight="1"/>
    <row r="44" ht="26" customHeight="1">
      <c r="A44" s="13" t="inlineStr">
        <is>
          <t>決めたことと宿題の残しかた</t>
        </is>
      </c>
    </row>
    <row r="45" ht="22" customHeight="1">
      <c r="A45" s="36" t="inlineStr">
        <is>
          <t>「集計を見る」の下のほうに、決めたことと宿題の表をつけてあります。</t>
        </is>
      </c>
    </row>
    <row r="46" ht="22" customHeight="1">
      <c r="A46" s="36" t="inlineStr">
        <is>
          <t>決めたことには「会社あてには担当者名も入れる」のような取りきめと、決めた日を書きます。</t>
        </is>
      </c>
    </row>
    <row r="47" ht="22" customHeight="1">
      <c r="A47" s="36" t="inlineStr">
        <is>
          <t>宿題には、何を・誰が・いつまでの3つを分けて書きます。残り日数とめやすは自動で出ます。</t>
        </is>
      </c>
    </row>
    <row r="48" ht="22" customHeight="1">
      <c r="A48" s="36" t="inlineStr">
        <is>
          <t>期限が今日より前になると「期限ごえ」、3日以内なら「もうすぐ」と表示されます。</t>
        </is>
      </c>
    </row>
    <row r="49" ht="10" customHeight="1"/>
    <row r="50" ht="26" customHeight="1">
      <c r="A50" s="13" t="inlineStr">
        <is>
          <t>注意</t>
        </is>
      </c>
    </row>
    <row r="51" ht="22" customHeight="1">
      <c r="A51" s="36" t="inlineStr">
        <is>
          <t>入力できるのは2行目から201行目までの200行です。</t>
        </is>
      </c>
    </row>
    <row r="52" ht="22" customHeight="1">
      <c r="A52" s="36" t="inlineStr">
        <is>
          <t>行が足りないときは201行目より上で行を挿入すると、書式と数式が引き継がれます。</t>
        </is>
      </c>
    </row>
    <row r="53" ht="22" customHeight="1">
      <c r="A53" s="36" t="inlineStr">
        <is>
          <t>「重複の疑い」は宛名がまったく同じ行にだけ出ます。表記のゆれがある行は見つけられません。</t>
        </is>
      </c>
    </row>
    <row r="54" ht="22" customHeight="1">
      <c r="A54" s="36" t="inlineStr">
        <is>
          <t>住所の一覧は個人情報にあたります。共有する相手とファイルの置き場所には気をつけてください。</t>
        </is>
      </c>
    </row>
    <row r="55" ht="22" customHeight="1">
      <c r="A55" s="36" t="inlineStr">
        <is>
          <t>次の発送で使いまわすときは、状態を「未作成」に戻し、発送予定日を新しい日付に置きかえてください。</t>
        </is>
      </c>
    </row>
    <row r="56" ht="10" customHeight="1"/>
    <row r="57" ht="26" customHeight="1">
      <c r="A57" s="13" t="inlineStr">
        <is>
          <t>ライセンスと配布元</t>
        </is>
      </c>
    </row>
    <row r="58" ht="22" customHeight="1">
      <c r="A58" s="36" t="inlineStr">
        <is>
          <t>このテンプレートは自由に使ってかまいません。改変・再配布も可です。</t>
        </is>
      </c>
    </row>
    <row r="59" ht="22" customHeight="1">
      <c r="A59" s="36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2026-09-15T20:50:38Z</dcterms:created>
  <dcterms:modified xmlns:dcterms="http://purl.org/dc/terms/" xmlns:xsi="http://www.w3.org/2001/XMLSchema-instance" xsi:type="dcterms:W3CDTF">2026-09-15T20:50:39Z</dcterms:modified>
</cp:coreProperties>
</file>