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する" sheetId="1" state="visible" r:id="rId1"/>
    <sheet xmlns:r="http://schemas.openxmlformats.org/officeDocument/2006/relationships" name="集計を見る" sheetId="2" state="visible" r:id="rId2"/>
    <sheet xmlns:r="http://schemas.openxmlformats.org/officeDocument/2006/relationships" name="使い方と注意" sheetId="3" state="visible" r:id="rId3"/>
  </sheets>
  <definedNames>
    <definedName name="_xlnm._FilterDatabase" localSheetId="0" hidden="1">'入力する'!$A$1:$K$201</definedName>
    <definedName name="_xlnm.Print_Titles" localSheetId="0">'入力する'!$1:$1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/m/d"/>
    <numFmt numFmtId="165" formatCode="0.0"/>
    <numFmt numFmtId="166" formatCode="+0.0;-0.0;0.0"/>
    <numFmt numFmtId="167" formatCode="yyyy/m"/>
  </numFmts>
  <fonts count="9">
    <font>
      <name val="Calibri"/>
      <family val="2"/>
      <color theme="1"/>
      <sz val="11"/>
      <scheme val="minor"/>
    </font>
    <font>
      <name val="游ゴシック"/>
      <b val="1"/>
      <color rgb="00FFFFFF"/>
      <sz val="11"/>
    </font>
    <font>
      <name val="游ゴシック"/>
      <sz val="11"/>
    </font>
    <font>
      <name val="游ゴシック"/>
      <color rgb="0044546A"/>
      <sz val="11"/>
    </font>
    <font>
      <name val="游ゴシック"/>
      <b val="1"/>
      <color rgb="00FFFFFF"/>
      <sz val="16"/>
    </font>
    <font>
      <name val="游ゴシック"/>
      <color rgb="00808080"/>
      <sz val="10"/>
    </font>
    <font>
      <name val="游ゴシック"/>
      <b val="1"/>
      <color rgb="001F3864"/>
      <sz val="11"/>
    </font>
    <font>
      <name val="游ゴシック"/>
      <b val="1"/>
      <sz val="11"/>
    </font>
    <font>
      <name val="游ゴシック"/>
      <color rgb="00595959"/>
      <sz val="10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3A5A96"/>
      </patternFill>
    </fill>
    <fill>
      <patternFill patternType="solid">
        <fgColor rgb="00FFF2CC"/>
      </patternFill>
    </fill>
    <fill>
      <patternFill patternType="solid">
        <fgColor rgb="00F7F8FA"/>
      </patternFill>
    </fill>
    <fill>
      <patternFill patternType="solid">
        <fgColor rgb="00DCE3F0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1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0" fontId="4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6" fillId="6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49" fontId="2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right" vertical="center"/>
    </xf>
    <xf numFmtId="1" fontId="7" fillId="5" borderId="1" applyAlignment="1" pivotButton="0" quotePrefix="0" xfId="0">
      <alignment horizontal="right" vertical="center"/>
    </xf>
    <xf numFmtId="165" fontId="7" fillId="5" borderId="1" applyAlignment="1" pivotButton="0" quotePrefix="0" xfId="0">
      <alignment horizontal="right" vertical="center"/>
    </xf>
    <xf numFmtId="166" fontId="7" fillId="5" borderId="1" applyAlignment="1" pivotButton="0" quotePrefix="0" xfId="0">
      <alignment horizontal="right" vertical="center"/>
    </xf>
    <xf numFmtId="1" fontId="2" fillId="0" borderId="1" applyAlignment="1" pivotButton="0" quotePrefix="0" xfId="0">
      <alignment horizontal="right" vertical="center"/>
    </xf>
    <xf numFmtId="165" fontId="2" fillId="0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7" fontId="2" fillId="0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2" fillId="4" borderId="1" applyAlignment="1" applyProtection="1" pivotButton="0" quotePrefix="0" xfId="0">
      <alignment horizontal="left" vertical="center"/>
      <protection locked="0" hidden="0"/>
    </xf>
    <xf numFmtId="0" fontId="2" fillId="4" borderId="1" applyAlignment="1" applyProtection="1" pivotButton="0" quotePrefix="0" xfId="0">
      <alignment horizontal="center" vertical="center"/>
      <protection locked="0" hidden="0"/>
    </xf>
    <xf numFmtId="164" fontId="2" fillId="4" borderId="1" applyAlignment="1" applyProtection="1" pivotButton="0" quotePrefix="0" xfId="0">
      <alignment horizontal="right" vertical="center"/>
      <protection locked="0" hidden="0"/>
    </xf>
    <xf numFmtId="1" fontId="2" fillId="4" borderId="1" applyAlignment="1" applyProtection="1" pivotButton="0" quotePrefix="0" xfId="0">
      <alignment horizontal="center" vertical="center"/>
      <protection locked="0" hidden="0"/>
    </xf>
    <xf numFmtId="49" fontId="2" fillId="4" borderId="1" applyAlignment="1" applyProtection="1" pivotButton="0" quotePrefix="0" xfId="0">
      <alignment horizontal="left" vertical="center"/>
      <protection locked="0" hidden="0"/>
    </xf>
    <xf numFmtId="1" fontId="2" fillId="4" borderId="1" applyAlignment="1" applyProtection="1" pivotButton="0" quotePrefix="0" xfId="0">
      <alignment horizontal="right" vertical="center"/>
      <protection locked="0" hidden="0"/>
    </xf>
  </cellXfs>
  <cellStyles count="1">
    <cellStyle name="Normal" xfId="0" builtinId="0" hidden="0"/>
  </cellStyles>
  <dxfs count="2">
    <dxf>
      <font>
        <b val="1"/>
        <color rgb="009C0006"/>
      </font>
      <fill>
        <patternFill>
          <bgColor rgb="00FADBD8"/>
        </patternFill>
      </fill>
    </dxf>
    <dxf>
      <fill>
        <patternFill>
          <bgColor rgb="00FDEB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分類別の件数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'集計を見る'!B20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'集計を見る'!$A$21:$A$26</f>
            </numRef>
          </cat>
          <val>
            <numRef>
              <f>'集計を見る'!$B$21:$B$26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状態別の内訳</a:t>
            </a:r>
          </a:p>
        </rich>
      </tx>
    </title>
    <plotArea>
      <pieChart>
        <varyColors val="1"/>
        <ser>
          <idx val="0"/>
          <order val="0"/>
          <tx>
            <strRef>
              <f>'集計を見る'!B37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'集計を見る'!$A$38:$A$42</f>
            </numRef>
          </cat>
          <val>
            <numRef>
              <f>'集計を見る'!$B$38:$B$42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月別の更新件数（直近12か月）</a:t>
            </a:r>
          </a:p>
        </rich>
      </tx>
    </title>
    <plotArea>
      <lineChart>
        <grouping val="standard"/>
        <ser>
          <idx val="0"/>
          <order val="0"/>
          <tx>
            <strRef>
              <f>'集計を見る'!B52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'集計を見る'!$A$53:$A$64</f>
            </numRef>
          </cat>
          <val>
            <numRef>
              <f>'集計を見る'!$B$53:$B$64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yyyy/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19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36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51</row>
      <rowOff>0</rowOff>
    </from>
    <ext cx="468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K201"/>
  <sheetViews>
    <sheetView showGridLines="0" tabSelected="1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2" customWidth="1" min="4" max="4"/>
    <col width="13" customWidth="1" min="5" max="5"/>
    <col width="12" customWidth="1" min="6" max="6"/>
    <col width="12" customWidth="1" min="7" max="7"/>
    <col width="17" customWidth="1" min="8" max="8"/>
    <col width="14" customWidth="1" min="9" max="9"/>
    <col width="16" customWidth="1" min="10" max="10"/>
    <col width="15" customWidth="1" min="11" max="11"/>
  </cols>
  <sheetData>
    <row r="1" ht="26" customHeight="1">
      <c r="A1" s="1" t="inlineStr">
        <is>
          <t>手順書名</t>
        </is>
      </c>
      <c r="B1" s="1" t="inlineStr">
        <is>
          <t>分類</t>
        </is>
      </c>
      <c r="C1" s="1" t="inlineStr">
        <is>
          <t>対象部署</t>
        </is>
      </c>
      <c r="D1" s="1" t="inlineStr">
        <is>
          <t>担当者</t>
        </is>
      </c>
      <c r="E1" s="1" t="inlineStr">
        <is>
          <t>最終更新日</t>
        </is>
      </c>
      <c r="F1" s="1" t="inlineStr">
        <is>
          <t>更新周期(月)</t>
        </is>
      </c>
      <c r="G1" s="1" t="inlineStr">
        <is>
          <t>状態</t>
        </is>
      </c>
      <c r="H1" s="2" t="inlineStr">
        <is>
          <t>次回見直し日（自動）</t>
        </is>
      </c>
      <c r="I1" s="2" t="inlineStr">
        <is>
          <t>残り日数（自動）</t>
        </is>
      </c>
      <c r="J1" s="2" t="inlineStr">
        <is>
          <t>見直し判定（自動）</t>
        </is>
      </c>
      <c r="K1" s="2" t="inlineStr">
        <is>
          <t>進捗率(%)（自動）</t>
        </is>
      </c>
    </row>
    <row r="2" ht="22" customHeight="1">
      <c r="A2" s="33" t="n"/>
      <c r="B2" s="34" t="n"/>
      <c r="C2" s="34" t="n"/>
      <c r="D2" s="33" t="n"/>
      <c r="E2" s="35" t="n"/>
      <c r="F2" s="36" t="n"/>
      <c r="G2" s="34" t="n"/>
      <c r="H2" s="7">
        <f>IF(OR($E2="",$F2=""),"",DATE(YEAR($E2),MONTH($E2)+$F2,DAY($E2)))</f>
        <v/>
      </c>
      <c r="I2" s="8">
        <f>IF($H2="","",$H2-TODAY())</f>
        <v/>
      </c>
      <c r="J2" s="9">
        <f>IF($G2="","",IF($G2="廃止","対象外",IF($H2="","周期を入力",IF($I2&lt;0,"期限切れ",IF($I2&lt;='集計を見る'!$B$6,"要見直し","OK")))))</f>
        <v/>
      </c>
      <c r="K2" s="8">
        <f>IF($G2="","",IF($G2="公開中",100,IF($G2="レビュー中",80,IF($G2="作成中",40,IF($G2="未着手",0,"")))))</f>
        <v/>
      </c>
    </row>
    <row r="3" ht="22" customHeight="1">
      <c r="A3" s="33" t="n"/>
      <c r="B3" s="34" t="n"/>
      <c r="C3" s="34" t="n"/>
      <c r="D3" s="33" t="n"/>
      <c r="E3" s="35" t="n"/>
      <c r="F3" s="36" t="n"/>
      <c r="G3" s="34" t="n"/>
      <c r="H3" s="10">
        <f>IF(OR($E3="",$F3=""),"",DATE(YEAR($E3),MONTH($E3)+$F3,DAY($E3)))</f>
        <v/>
      </c>
      <c r="I3" s="11">
        <f>IF($H3="","",$H3-TODAY())</f>
        <v/>
      </c>
      <c r="J3" s="12">
        <f>IF($G3="","",IF($G3="廃止","対象外",IF($H3="","周期を入力",IF($I3&lt;0,"期限切れ",IF($I3&lt;='集計を見る'!$B$6,"要見直し","OK")))))</f>
        <v/>
      </c>
      <c r="K3" s="11">
        <f>IF($G3="","",IF($G3="公開中",100,IF($G3="レビュー中",80,IF($G3="作成中",40,IF($G3="未着手",0,"")))))</f>
        <v/>
      </c>
    </row>
    <row r="4" ht="22" customHeight="1">
      <c r="A4" s="33" t="n"/>
      <c r="B4" s="34" t="n"/>
      <c r="C4" s="34" t="n"/>
      <c r="D4" s="33" t="n"/>
      <c r="E4" s="35" t="n"/>
      <c r="F4" s="36" t="n"/>
      <c r="G4" s="34" t="n"/>
      <c r="H4" s="7">
        <f>IF(OR($E4="",$F4=""),"",DATE(YEAR($E4),MONTH($E4)+$F4,DAY($E4)))</f>
        <v/>
      </c>
      <c r="I4" s="8">
        <f>IF($H4="","",$H4-TODAY())</f>
        <v/>
      </c>
      <c r="J4" s="9">
        <f>IF($G4="","",IF($G4="廃止","対象外",IF($H4="","周期を入力",IF($I4&lt;0,"期限切れ",IF($I4&lt;='集計を見る'!$B$6,"要見直し","OK")))))</f>
        <v/>
      </c>
      <c r="K4" s="8">
        <f>IF($G4="","",IF($G4="公開中",100,IF($G4="レビュー中",80,IF($G4="作成中",40,IF($G4="未着手",0,"")))))</f>
        <v/>
      </c>
    </row>
    <row r="5" ht="22" customHeight="1">
      <c r="A5" s="33" t="n"/>
      <c r="B5" s="34" t="n"/>
      <c r="C5" s="34" t="n"/>
      <c r="D5" s="33" t="n"/>
      <c r="E5" s="35" t="n"/>
      <c r="F5" s="36" t="n"/>
      <c r="G5" s="34" t="n"/>
      <c r="H5" s="10">
        <f>IF(OR($E5="",$F5=""),"",DATE(YEAR($E5),MONTH($E5)+$F5,DAY($E5)))</f>
        <v/>
      </c>
      <c r="I5" s="11">
        <f>IF($H5="","",$H5-TODAY())</f>
        <v/>
      </c>
      <c r="J5" s="12">
        <f>IF($G5="","",IF($G5="廃止","対象外",IF($H5="","周期を入力",IF($I5&lt;0,"期限切れ",IF($I5&lt;='集計を見る'!$B$6,"要見直し","OK")))))</f>
        <v/>
      </c>
      <c r="K5" s="11">
        <f>IF($G5="","",IF($G5="公開中",100,IF($G5="レビュー中",80,IF($G5="作成中",40,IF($G5="未着手",0,"")))))</f>
        <v/>
      </c>
    </row>
    <row r="6" ht="22" customHeight="1">
      <c r="A6" s="33" t="n"/>
      <c r="B6" s="34" t="n"/>
      <c r="C6" s="34" t="n"/>
      <c r="D6" s="33" t="n"/>
      <c r="E6" s="35" t="n"/>
      <c r="F6" s="36" t="n"/>
      <c r="G6" s="34" t="n"/>
      <c r="H6" s="7">
        <f>IF(OR($E6="",$F6=""),"",DATE(YEAR($E6),MONTH($E6)+$F6,DAY($E6)))</f>
        <v/>
      </c>
      <c r="I6" s="8">
        <f>IF($H6="","",$H6-TODAY())</f>
        <v/>
      </c>
      <c r="J6" s="9">
        <f>IF($G6="","",IF($G6="廃止","対象外",IF($H6="","周期を入力",IF($I6&lt;0,"期限切れ",IF($I6&lt;='集計を見る'!$B$6,"要見直し","OK")))))</f>
        <v/>
      </c>
      <c r="K6" s="8">
        <f>IF($G6="","",IF($G6="公開中",100,IF($G6="レビュー中",80,IF($G6="作成中",40,IF($G6="未着手",0,"")))))</f>
        <v/>
      </c>
    </row>
    <row r="7" ht="22" customHeight="1">
      <c r="A7" s="33" t="n"/>
      <c r="B7" s="34" t="n"/>
      <c r="C7" s="34" t="n"/>
      <c r="D7" s="33" t="n"/>
      <c r="E7" s="35" t="n"/>
      <c r="F7" s="36" t="n"/>
      <c r="G7" s="34" t="n"/>
      <c r="H7" s="10">
        <f>IF(OR($E7="",$F7=""),"",DATE(YEAR($E7),MONTH($E7)+$F7,DAY($E7)))</f>
        <v/>
      </c>
      <c r="I7" s="11">
        <f>IF($H7="","",$H7-TODAY())</f>
        <v/>
      </c>
      <c r="J7" s="12">
        <f>IF($G7="","",IF($G7="廃止","対象外",IF($H7="","周期を入力",IF($I7&lt;0,"期限切れ",IF($I7&lt;='集計を見る'!$B$6,"要見直し","OK")))))</f>
        <v/>
      </c>
      <c r="K7" s="11">
        <f>IF($G7="","",IF($G7="公開中",100,IF($G7="レビュー中",80,IF($G7="作成中",40,IF($G7="未着手",0,"")))))</f>
        <v/>
      </c>
    </row>
    <row r="8" ht="22" customHeight="1">
      <c r="A8" s="33" t="n"/>
      <c r="B8" s="34" t="n"/>
      <c r="C8" s="34" t="n"/>
      <c r="D8" s="33" t="n"/>
      <c r="E8" s="35" t="n"/>
      <c r="F8" s="36" t="n"/>
      <c r="G8" s="34" t="n"/>
      <c r="H8" s="7">
        <f>IF(OR($E8="",$F8=""),"",DATE(YEAR($E8),MONTH($E8)+$F8,DAY($E8)))</f>
        <v/>
      </c>
      <c r="I8" s="8">
        <f>IF($H8="","",$H8-TODAY())</f>
        <v/>
      </c>
      <c r="J8" s="9">
        <f>IF($G8="","",IF($G8="廃止","対象外",IF($H8="","周期を入力",IF($I8&lt;0,"期限切れ",IF($I8&lt;='集計を見る'!$B$6,"要見直し","OK")))))</f>
        <v/>
      </c>
      <c r="K8" s="8">
        <f>IF($G8="","",IF($G8="公開中",100,IF($G8="レビュー中",80,IF($G8="作成中",40,IF($G8="未着手",0,"")))))</f>
        <v/>
      </c>
    </row>
    <row r="9" ht="22" customHeight="1">
      <c r="A9" s="33" t="n"/>
      <c r="B9" s="34" t="n"/>
      <c r="C9" s="34" t="n"/>
      <c r="D9" s="33" t="n"/>
      <c r="E9" s="35" t="n"/>
      <c r="F9" s="36" t="n"/>
      <c r="G9" s="34" t="n"/>
      <c r="H9" s="10">
        <f>IF(OR($E9="",$F9=""),"",DATE(YEAR($E9),MONTH($E9)+$F9,DAY($E9)))</f>
        <v/>
      </c>
      <c r="I9" s="11">
        <f>IF($H9="","",$H9-TODAY())</f>
        <v/>
      </c>
      <c r="J9" s="12">
        <f>IF($G9="","",IF($G9="廃止","対象外",IF($H9="","周期を入力",IF($I9&lt;0,"期限切れ",IF($I9&lt;='集計を見る'!$B$6,"要見直し","OK")))))</f>
        <v/>
      </c>
      <c r="K9" s="11">
        <f>IF($G9="","",IF($G9="公開中",100,IF($G9="レビュー中",80,IF($G9="作成中",40,IF($G9="未着手",0,"")))))</f>
        <v/>
      </c>
    </row>
    <row r="10" ht="22" customHeight="1">
      <c r="A10" s="33" t="n"/>
      <c r="B10" s="34" t="n"/>
      <c r="C10" s="34" t="n"/>
      <c r="D10" s="33" t="n"/>
      <c r="E10" s="35" t="n"/>
      <c r="F10" s="36" t="n"/>
      <c r="G10" s="34" t="n"/>
      <c r="H10" s="7">
        <f>IF(OR($E10="",$F10=""),"",DATE(YEAR($E10),MONTH($E10)+$F10,DAY($E10)))</f>
        <v/>
      </c>
      <c r="I10" s="8">
        <f>IF($H10="","",$H10-TODAY())</f>
        <v/>
      </c>
      <c r="J10" s="9">
        <f>IF($G10="","",IF($G10="廃止","対象外",IF($H10="","周期を入力",IF($I10&lt;0,"期限切れ",IF($I10&lt;='集計を見る'!$B$6,"要見直し","OK")))))</f>
        <v/>
      </c>
      <c r="K10" s="8">
        <f>IF($G10="","",IF($G10="公開中",100,IF($G10="レビュー中",80,IF($G10="作成中",40,IF($G10="未着手",0,"")))))</f>
        <v/>
      </c>
    </row>
    <row r="11" ht="22" customHeight="1">
      <c r="A11" s="33" t="n"/>
      <c r="B11" s="34" t="n"/>
      <c r="C11" s="34" t="n"/>
      <c r="D11" s="33" t="n"/>
      <c r="E11" s="35" t="n"/>
      <c r="F11" s="36" t="n"/>
      <c r="G11" s="34" t="n"/>
      <c r="H11" s="10">
        <f>IF(OR($E11="",$F11=""),"",DATE(YEAR($E11),MONTH($E11)+$F11,DAY($E11)))</f>
        <v/>
      </c>
      <c r="I11" s="11">
        <f>IF($H11="","",$H11-TODAY())</f>
        <v/>
      </c>
      <c r="J11" s="12">
        <f>IF($G11="","",IF($G11="廃止","対象外",IF($H11="","周期を入力",IF($I11&lt;0,"期限切れ",IF($I11&lt;='集計を見る'!$B$6,"要見直し","OK")))))</f>
        <v/>
      </c>
      <c r="K11" s="11">
        <f>IF($G11="","",IF($G11="公開中",100,IF($G11="レビュー中",80,IF($G11="作成中",40,IF($G11="未着手",0,"")))))</f>
        <v/>
      </c>
    </row>
    <row r="12" ht="22" customHeight="1">
      <c r="A12" s="33" t="n"/>
      <c r="B12" s="34" t="n"/>
      <c r="C12" s="34" t="n"/>
      <c r="D12" s="33" t="n"/>
      <c r="E12" s="35" t="n"/>
      <c r="F12" s="36" t="n"/>
      <c r="G12" s="34" t="n"/>
      <c r="H12" s="7">
        <f>IF(OR($E12="",$F12=""),"",DATE(YEAR($E12),MONTH($E12)+$F12,DAY($E12)))</f>
        <v/>
      </c>
      <c r="I12" s="8">
        <f>IF($H12="","",$H12-TODAY())</f>
        <v/>
      </c>
      <c r="J12" s="9">
        <f>IF($G12="","",IF($G12="廃止","対象外",IF($H12="","周期を入力",IF($I12&lt;0,"期限切れ",IF($I12&lt;='集計を見る'!$B$6,"要見直し","OK")))))</f>
        <v/>
      </c>
      <c r="K12" s="8">
        <f>IF($G12="","",IF($G12="公開中",100,IF($G12="レビュー中",80,IF($G12="作成中",40,IF($G12="未着手",0,"")))))</f>
        <v/>
      </c>
    </row>
    <row r="13" ht="22" customHeight="1">
      <c r="A13" s="33" t="n"/>
      <c r="B13" s="34" t="n"/>
      <c r="C13" s="34" t="n"/>
      <c r="D13" s="33" t="n"/>
      <c r="E13" s="35" t="n"/>
      <c r="F13" s="36" t="n"/>
      <c r="G13" s="34" t="n"/>
      <c r="H13" s="10">
        <f>IF(OR($E13="",$F13=""),"",DATE(YEAR($E13),MONTH($E13)+$F13,DAY($E13)))</f>
        <v/>
      </c>
      <c r="I13" s="11">
        <f>IF($H13="","",$H13-TODAY())</f>
        <v/>
      </c>
      <c r="J13" s="12">
        <f>IF($G13="","",IF($G13="廃止","対象外",IF($H13="","周期を入力",IF($I13&lt;0,"期限切れ",IF($I13&lt;='集計を見る'!$B$6,"要見直し","OK")))))</f>
        <v/>
      </c>
      <c r="K13" s="11">
        <f>IF($G13="","",IF($G13="公開中",100,IF($G13="レビュー中",80,IF($G13="作成中",40,IF($G13="未着手",0,"")))))</f>
        <v/>
      </c>
    </row>
    <row r="14" ht="22" customHeight="1">
      <c r="A14" s="33" t="n"/>
      <c r="B14" s="34" t="n"/>
      <c r="C14" s="34" t="n"/>
      <c r="D14" s="33" t="n"/>
      <c r="E14" s="35" t="n"/>
      <c r="F14" s="36" t="n"/>
      <c r="G14" s="34" t="n"/>
      <c r="H14" s="7">
        <f>IF(OR($E14="",$F14=""),"",DATE(YEAR($E14),MONTH($E14)+$F14,DAY($E14)))</f>
        <v/>
      </c>
      <c r="I14" s="8">
        <f>IF($H14="","",$H14-TODAY())</f>
        <v/>
      </c>
      <c r="J14" s="9">
        <f>IF($G14="","",IF($G14="廃止","対象外",IF($H14="","周期を入力",IF($I14&lt;0,"期限切れ",IF($I14&lt;='集計を見る'!$B$6,"要見直し","OK")))))</f>
        <v/>
      </c>
      <c r="K14" s="8">
        <f>IF($G14="","",IF($G14="公開中",100,IF($G14="レビュー中",80,IF($G14="作成中",40,IF($G14="未着手",0,"")))))</f>
        <v/>
      </c>
    </row>
    <row r="15" ht="22" customHeight="1">
      <c r="A15" s="33" t="n"/>
      <c r="B15" s="34" t="n"/>
      <c r="C15" s="34" t="n"/>
      <c r="D15" s="33" t="n"/>
      <c r="E15" s="35" t="n"/>
      <c r="F15" s="36" t="n"/>
      <c r="G15" s="34" t="n"/>
      <c r="H15" s="10">
        <f>IF(OR($E15="",$F15=""),"",DATE(YEAR($E15),MONTH($E15)+$F15,DAY($E15)))</f>
        <v/>
      </c>
      <c r="I15" s="11">
        <f>IF($H15="","",$H15-TODAY())</f>
        <v/>
      </c>
      <c r="J15" s="12">
        <f>IF($G15="","",IF($G15="廃止","対象外",IF($H15="","周期を入力",IF($I15&lt;0,"期限切れ",IF($I15&lt;='集計を見る'!$B$6,"要見直し","OK")))))</f>
        <v/>
      </c>
      <c r="K15" s="11">
        <f>IF($G15="","",IF($G15="公開中",100,IF($G15="レビュー中",80,IF($G15="作成中",40,IF($G15="未着手",0,"")))))</f>
        <v/>
      </c>
    </row>
    <row r="16" ht="22" customHeight="1">
      <c r="A16" s="33" t="n"/>
      <c r="B16" s="34" t="n"/>
      <c r="C16" s="34" t="n"/>
      <c r="D16" s="33" t="n"/>
      <c r="E16" s="35" t="n"/>
      <c r="F16" s="36" t="n"/>
      <c r="G16" s="34" t="n"/>
      <c r="H16" s="7">
        <f>IF(OR($E16="",$F16=""),"",DATE(YEAR($E16),MONTH($E16)+$F16,DAY($E16)))</f>
        <v/>
      </c>
      <c r="I16" s="8">
        <f>IF($H16="","",$H16-TODAY())</f>
        <v/>
      </c>
      <c r="J16" s="9">
        <f>IF($G16="","",IF($G16="廃止","対象外",IF($H16="","周期を入力",IF($I16&lt;0,"期限切れ",IF($I16&lt;='集計を見る'!$B$6,"要見直し","OK")))))</f>
        <v/>
      </c>
      <c r="K16" s="8">
        <f>IF($G16="","",IF($G16="公開中",100,IF($G16="レビュー中",80,IF($G16="作成中",40,IF($G16="未着手",0,"")))))</f>
        <v/>
      </c>
    </row>
    <row r="17" ht="22" customHeight="1">
      <c r="A17" s="33" t="n"/>
      <c r="B17" s="34" t="n"/>
      <c r="C17" s="34" t="n"/>
      <c r="D17" s="33" t="n"/>
      <c r="E17" s="35" t="n"/>
      <c r="F17" s="36" t="n"/>
      <c r="G17" s="34" t="n"/>
      <c r="H17" s="10">
        <f>IF(OR($E17="",$F17=""),"",DATE(YEAR($E17),MONTH($E17)+$F17,DAY($E17)))</f>
        <v/>
      </c>
      <c r="I17" s="11">
        <f>IF($H17="","",$H17-TODAY())</f>
        <v/>
      </c>
      <c r="J17" s="12">
        <f>IF($G17="","",IF($G17="廃止","対象外",IF($H17="","周期を入力",IF($I17&lt;0,"期限切れ",IF($I17&lt;='集計を見る'!$B$6,"要見直し","OK")))))</f>
        <v/>
      </c>
      <c r="K17" s="11">
        <f>IF($G17="","",IF($G17="公開中",100,IF($G17="レビュー中",80,IF($G17="作成中",40,IF($G17="未着手",0,"")))))</f>
        <v/>
      </c>
    </row>
    <row r="18" ht="22" customHeight="1">
      <c r="A18" s="33" t="n"/>
      <c r="B18" s="34" t="n"/>
      <c r="C18" s="34" t="n"/>
      <c r="D18" s="33" t="n"/>
      <c r="E18" s="35" t="n"/>
      <c r="F18" s="36" t="n"/>
      <c r="G18" s="34" t="n"/>
      <c r="H18" s="7">
        <f>IF(OR($E18="",$F18=""),"",DATE(YEAR($E18),MONTH($E18)+$F18,DAY($E18)))</f>
        <v/>
      </c>
      <c r="I18" s="8">
        <f>IF($H18="","",$H18-TODAY())</f>
        <v/>
      </c>
      <c r="J18" s="9">
        <f>IF($G18="","",IF($G18="廃止","対象外",IF($H18="","周期を入力",IF($I18&lt;0,"期限切れ",IF($I18&lt;='集計を見る'!$B$6,"要見直し","OK")))))</f>
        <v/>
      </c>
      <c r="K18" s="8">
        <f>IF($G18="","",IF($G18="公開中",100,IF($G18="レビュー中",80,IF($G18="作成中",40,IF($G18="未着手",0,"")))))</f>
        <v/>
      </c>
    </row>
    <row r="19" ht="22" customHeight="1">
      <c r="A19" s="33" t="n"/>
      <c r="B19" s="34" t="n"/>
      <c r="C19" s="34" t="n"/>
      <c r="D19" s="33" t="n"/>
      <c r="E19" s="35" t="n"/>
      <c r="F19" s="36" t="n"/>
      <c r="G19" s="34" t="n"/>
      <c r="H19" s="10">
        <f>IF(OR($E19="",$F19=""),"",DATE(YEAR($E19),MONTH($E19)+$F19,DAY($E19)))</f>
        <v/>
      </c>
      <c r="I19" s="11">
        <f>IF($H19="","",$H19-TODAY())</f>
        <v/>
      </c>
      <c r="J19" s="12">
        <f>IF($G19="","",IF($G19="廃止","対象外",IF($H19="","周期を入力",IF($I19&lt;0,"期限切れ",IF($I19&lt;='集計を見る'!$B$6,"要見直し","OK")))))</f>
        <v/>
      </c>
      <c r="K19" s="11">
        <f>IF($G19="","",IF($G19="公開中",100,IF($G19="レビュー中",80,IF($G19="作成中",40,IF($G19="未着手",0,"")))))</f>
        <v/>
      </c>
    </row>
    <row r="20" ht="22" customHeight="1">
      <c r="A20" s="33" t="n"/>
      <c r="B20" s="34" t="n"/>
      <c r="C20" s="34" t="n"/>
      <c r="D20" s="33" t="n"/>
      <c r="E20" s="35" t="n"/>
      <c r="F20" s="36" t="n"/>
      <c r="G20" s="34" t="n"/>
      <c r="H20" s="7">
        <f>IF(OR($E20="",$F20=""),"",DATE(YEAR($E20),MONTH($E20)+$F20,DAY($E20)))</f>
        <v/>
      </c>
      <c r="I20" s="8">
        <f>IF($H20="","",$H20-TODAY())</f>
        <v/>
      </c>
      <c r="J20" s="9">
        <f>IF($G20="","",IF($G20="廃止","対象外",IF($H20="","周期を入力",IF($I20&lt;0,"期限切れ",IF($I20&lt;='集計を見る'!$B$6,"要見直し","OK")))))</f>
        <v/>
      </c>
      <c r="K20" s="8">
        <f>IF($G20="","",IF($G20="公開中",100,IF($G20="レビュー中",80,IF($G20="作成中",40,IF($G20="未着手",0,"")))))</f>
        <v/>
      </c>
    </row>
    <row r="21" ht="22" customHeight="1">
      <c r="A21" s="33" t="n"/>
      <c r="B21" s="34" t="n"/>
      <c r="C21" s="34" t="n"/>
      <c r="D21" s="33" t="n"/>
      <c r="E21" s="35" t="n"/>
      <c r="F21" s="36" t="n"/>
      <c r="G21" s="34" t="n"/>
      <c r="H21" s="10">
        <f>IF(OR($E21="",$F21=""),"",DATE(YEAR($E21),MONTH($E21)+$F21,DAY($E21)))</f>
        <v/>
      </c>
      <c r="I21" s="11">
        <f>IF($H21="","",$H21-TODAY())</f>
        <v/>
      </c>
      <c r="J21" s="12">
        <f>IF($G21="","",IF($G21="廃止","対象外",IF($H21="","周期を入力",IF($I21&lt;0,"期限切れ",IF($I21&lt;='集計を見る'!$B$6,"要見直し","OK")))))</f>
        <v/>
      </c>
      <c r="K21" s="11">
        <f>IF($G21="","",IF($G21="公開中",100,IF($G21="レビュー中",80,IF($G21="作成中",40,IF($G21="未着手",0,"")))))</f>
        <v/>
      </c>
    </row>
    <row r="22" ht="22" customHeight="1">
      <c r="A22" s="33" t="n"/>
      <c r="B22" s="34" t="n"/>
      <c r="C22" s="34" t="n"/>
      <c r="D22" s="33" t="n"/>
      <c r="E22" s="35" t="n"/>
      <c r="F22" s="36" t="n"/>
      <c r="G22" s="34" t="n"/>
      <c r="H22" s="7">
        <f>IF(OR($E22="",$F22=""),"",DATE(YEAR($E22),MONTH($E22)+$F22,DAY($E22)))</f>
        <v/>
      </c>
      <c r="I22" s="8">
        <f>IF($H22="","",$H22-TODAY())</f>
        <v/>
      </c>
      <c r="J22" s="9">
        <f>IF($G22="","",IF($G22="廃止","対象外",IF($H22="","周期を入力",IF($I22&lt;0,"期限切れ",IF($I22&lt;='集計を見る'!$B$6,"要見直し","OK")))))</f>
        <v/>
      </c>
      <c r="K22" s="8">
        <f>IF($G22="","",IF($G22="公開中",100,IF($G22="レビュー中",80,IF($G22="作成中",40,IF($G22="未着手",0,"")))))</f>
        <v/>
      </c>
    </row>
    <row r="23" ht="22" customHeight="1">
      <c r="A23" s="33" t="n"/>
      <c r="B23" s="34" t="n"/>
      <c r="C23" s="34" t="n"/>
      <c r="D23" s="33" t="n"/>
      <c r="E23" s="35" t="n"/>
      <c r="F23" s="36" t="n"/>
      <c r="G23" s="34" t="n"/>
      <c r="H23" s="10">
        <f>IF(OR($E23="",$F23=""),"",DATE(YEAR($E23),MONTH($E23)+$F23,DAY($E23)))</f>
        <v/>
      </c>
      <c r="I23" s="11">
        <f>IF($H23="","",$H23-TODAY())</f>
        <v/>
      </c>
      <c r="J23" s="12">
        <f>IF($G23="","",IF($G23="廃止","対象外",IF($H23="","周期を入力",IF($I23&lt;0,"期限切れ",IF($I23&lt;='集計を見る'!$B$6,"要見直し","OK")))))</f>
        <v/>
      </c>
      <c r="K23" s="11">
        <f>IF($G23="","",IF($G23="公開中",100,IF($G23="レビュー中",80,IF($G23="作成中",40,IF($G23="未着手",0,"")))))</f>
        <v/>
      </c>
    </row>
    <row r="24" ht="22" customHeight="1">
      <c r="A24" s="33" t="n"/>
      <c r="B24" s="34" t="n"/>
      <c r="C24" s="34" t="n"/>
      <c r="D24" s="33" t="n"/>
      <c r="E24" s="35" t="n"/>
      <c r="F24" s="36" t="n"/>
      <c r="G24" s="34" t="n"/>
      <c r="H24" s="7">
        <f>IF(OR($E24="",$F24=""),"",DATE(YEAR($E24),MONTH($E24)+$F24,DAY($E24)))</f>
        <v/>
      </c>
      <c r="I24" s="8">
        <f>IF($H24="","",$H24-TODAY())</f>
        <v/>
      </c>
      <c r="J24" s="9">
        <f>IF($G24="","",IF($G24="廃止","対象外",IF($H24="","周期を入力",IF($I24&lt;0,"期限切れ",IF($I24&lt;='集計を見る'!$B$6,"要見直し","OK")))))</f>
        <v/>
      </c>
      <c r="K24" s="8">
        <f>IF($G24="","",IF($G24="公開中",100,IF($G24="レビュー中",80,IF($G24="作成中",40,IF($G24="未着手",0,"")))))</f>
        <v/>
      </c>
    </row>
    <row r="25" ht="22" customHeight="1">
      <c r="A25" s="33" t="n"/>
      <c r="B25" s="34" t="n"/>
      <c r="C25" s="34" t="n"/>
      <c r="D25" s="33" t="n"/>
      <c r="E25" s="35" t="n"/>
      <c r="F25" s="36" t="n"/>
      <c r="G25" s="34" t="n"/>
      <c r="H25" s="10">
        <f>IF(OR($E25="",$F25=""),"",DATE(YEAR($E25),MONTH($E25)+$F25,DAY($E25)))</f>
        <v/>
      </c>
      <c r="I25" s="11">
        <f>IF($H25="","",$H25-TODAY())</f>
        <v/>
      </c>
      <c r="J25" s="12">
        <f>IF($G25="","",IF($G25="廃止","対象外",IF($H25="","周期を入力",IF($I25&lt;0,"期限切れ",IF($I25&lt;='集計を見る'!$B$6,"要見直し","OK")))))</f>
        <v/>
      </c>
      <c r="K25" s="11">
        <f>IF($G25="","",IF($G25="公開中",100,IF($G25="レビュー中",80,IF($G25="作成中",40,IF($G25="未着手",0,"")))))</f>
        <v/>
      </c>
    </row>
    <row r="26" ht="22" customHeight="1">
      <c r="A26" s="33" t="n"/>
      <c r="B26" s="34" t="n"/>
      <c r="C26" s="34" t="n"/>
      <c r="D26" s="33" t="n"/>
      <c r="E26" s="35" t="n"/>
      <c r="F26" s="36" t="n"/>
      <c r="G26" s="34" t="n"/>
      <c r="H26" s="7">
        <f>IF(OR($E26="",$F26=""),"",DATE(YEAR($E26),MONTH($E26)+$F26,DAY($E26)))</f>
        <v/>
      </c>
      <c r="I26" s="8">
        <f>IF($H26="","",$H26-TODAY())</f>
        <v/>
      </c>
      <c r="J26" s="9">
        <f>IF($G26="","",IF($G26="廃止","対象外",IF($H26="","周期を入力",IF($I26&lt;0,"期限切れ",IF($I26&lt;='集計を見る'!$B$6,"要見直し","OK")))))</f>
        <v/>
      </c>
      <c r="K26" s="8">
        <f>IF($G26="","",IF($G26="公開中",100,IF($G26="レビュー中",80,IF($G26="作成中",40,IF($G26="未着手",0,"")))))</f>
        <v/>
      </c>
    </row>
    <row r="27" ht="22" customHeight="1">
      <c r="A27" s="33" t="n"/>
      <c r="B27" s="34" t="n"/>
      <c r="C27" s="34" t="n"/>
      <c r="D27" s="33" t="n"/>
      <c r="E27" s="35" t="n"/>
      <c r="F27" s="36" t="n"/>
      <c r="G27" s="34" t="n"/>
      <c r="H27" s="10">
        <f>IF(OR($E27="",$F27=""),"",DATE(YEAR($E27),MONTH($E27)+$F27,DAY($E27)))</f>
        <v/>
      </c>
      <c r="I27" s="11">
        <f>IF($H27="","",$H27-TODAY())</f>
        <v/>
      </c>
      <c r="J27" s="12">
        <f>IF($G27="","",IF($G27="廃止","対象外",IF($H27="","周期を入力",IF($I27&lt;0,"期限切れ",IF($I27&lt;='集計を見る'!$B$6,"要見直し","OK")))))</f>
        <v/>
      </c>
      <c r="K27" s="11">
        <f>IF($G27="","",IF($G27="公開中",100,IF($G27="レビュー中",80,IF($G27="作成中",40,IF($G27="未着手",0,"")))))</f>
        <v/>
      </c>
    </row>
    <row r="28" ht="22" customHeight="1">
      <c r="A28" s="33" t="n"/>
      <c r="B28" s="34" t="n"/>
      <c r="C28" s="34" t="n"/>
      <c r="D28" s="33" t="n"/>
      <c r="E28" s="35" t="n"/>
      <c r="F28" s="36" t="n"/>
      <c r="G28" s="34" t="n"/>
      <c r="H28" s="7">
        <f>IF(OR($E28="",$F28=""),"",DATE(YEAR($E28),MONTH($E28)+$F28,DAY($E28)))</f>
        <v/>
      </c>
      <c r="I28" s="8">
        <f>IF($H28="","",$H28-TODAY())</f>
        <v/>
      </c>
      <c r="J28" s="9">
        <f>IF($G28="","",IF($G28="廃止","対象外",IF($H28="","周期を入力",IF($I28&lt;0,"期限切れ",IF($I28&lt;='集計を見る'!$B$6,"要見直し","OK")))))</f>
        <v/>
      </c>
      <c r="K28" s="8">
        <f>IF($G28="","",IF($G28="公開中",100,IF($G28="レビュー中",80,IF($G28="作成中",40,IF($G28="未着手",0,"")))))</f>
        <v/>
      </c>
    </row>
    <row r="29" ht="22" customHeight="1">
      <c r="A29" s="33" t="n"/>
      <c r="B29" s="34" t="n"/>
      <c r="C29" s="34" t="n"/>
      <c r="D29" s="33" t="n"/>
      <c r="E29" s="35" t="n"/>
      <c r="F29" s="36" t="n"/>
      <c r="G29" s="34" t="n"/>
      <c r="H29" s="10">
        <f>IF(OR($E29="",$F29=""),"",DATE(YEAR($E29),MONTH($E29)+$F29,DAY($E29)))</f>
        <v/>
      </c>
      <c r="I29" s="11">
        <f>IF($H29="","",$H29-TODAY())</f>
        <v/>
      </c>
      <c r="J29" s="12">
        <f>IF($G29="","",IF($G29="廃止","対象外",IF($H29="","周期を入力",IF($I29&lt;0,"期限切れ",IF($I29&lt;='集計を見る'!$B$6,"要見直し","OK")))))</f>
        <v/>
      </c>
      <c r="K29" s="11">
        <f>IF($G29="","",IF($G29="公開中",100,IF($G29="レビュー中",80,IF($G29="作成中",40,IF($G29="未着手",0,"")))))</f>
        <v/>
      </c>
    </row>
    <row r="30" ht="22" customHeight="1">
      <c r="A30" s="33" t="n"/>
      <c r="B30" s="34" t="n"/>
      <c r="C30" s="34" t="n"/>
      <c r="D30" s="33" t="n"/>
      <c r="E30" s="35" t="n"/>
      <c r="F30" s="36" t="n"/>
      <c r="G30" s="34" t="n"/>
      <c r="H30" s="7">
        <f>IF(OR($E30="",$F30=""),"",DATE(YEAR($E30),MONTH($E30)+$F30,DAY($E30)))</f>
        <v/>
      </c>
      <c r="I30" s="8">
        <f>IF($H30="","",$H30-TODAY())</f>
        <v/>
      </c>
      <c r="J30" s="9">
        <f>IF($G30="","",IF($G30="廃止","対象外",IF($H30="","周期を入力",IF($I30&lt;0,"期限切れ",IF($I30&lt;='集計を見る'!$B$6,"要見直し","OK")))))</f>
        <v/>
      </c>
      <c r="K30" s="8">
        <f>IF($G30="","",IF($G30="公開中",100,IF($G30="レビュー中",80,IF($G30="作成中",40,IF($G30="未着手",0,"")))))</f>
        <v/>
      </c>
    </row>
    <row r="31" ht="22" customHeight="1">
      <c r="A31" s="33" t="n"/>
      <c r="B31" s="34" t="n"/>
      <c r="C31" s="34" t="n"/>
      <c r="D31" s="33" t="n"/>
      <c r="E31" s="35" t="n"/>
      <c r="F31" s="36" t="n"/>
      <c r="G31" s="34" t="n"/>
      <c r="H31" s="10">
        <f>IF(OR($E31="",$F31=""),"",DATE(YEAR($E31),MONTH($E31)+$F31,DAY($E31)))</f>
        <v/>
      </c>
      <c r="I31" s="11">
        <f>IF($H31="","",$H31-TODAY())</f>
        <v/>
      </c>
      <c r="J31" s="12">
        <f>IF($G31="","",IF($G31="廃止","対象外",IF($H31="","周期を入力",IF($I31&lt;0,"期限切れ",IF($I31&lt;='集計を見る'!$B$6,"要見直し","OK")))))</f>
        <v/>
      </c>
      <c r="K31" s="11">
        <f>IF($G31="","",IF($G31="公開中",100,IF($G31="レビュー中",80,IF($G31="作成中",40,IF($G31="未着手",0,"")))))</f>
        <v/>
      </c>
    </row>
    <row r="32" hidden="1" ht="22" customHeight="1">
      <c r="A32" s="33" t="n"/>
      <c r="B32" s="34" t="n"/>
      <c r="C32" s="34" t="n"/>
      <c r="D32" s="33" t="n"/>
      <c r="E32" s="35" t="n"/>
      <c r="F32" s="36" t="n"/>
      <c r="G32" s="34" t="n"/>
      <c r="H32" s="7">
        <f>IF(OR($E32="",$F32=""),"",DATE(YEAR($E32),MONTH($E32)+$F32,DAY($E32)))</f>
        <v/>
      </c>
      <c r="I32" s="8">
        <f>IF($H32="","",$H32-TODAY())</f>
        <v/>
      </c>
      <c r="J32" s="9">
        <f>IF($G32="","",IF($G32="廃止","対象外",IF($H32="","周期を入力",IF($I32&lt;0,"期限切れ",IF($I32&lt;='集計を見る'!$B$6,"要見直し","OK")))))</f>
        <v/>
      </c>
      <c r="K32" s="8">
        <f>IF($G32="","",IF($G32="公開中",100,IF($G32="レビュー中",80,IF($G32="作成中",40,IF($G32="未着手",0,"")))))</f>
        <v/>
      </c>
    </row>
    <row r="33" hidden="1" ht="22" customHeight="1">
      <c r="A33" s="33" t="n"/>
      <c r="B33" s="34" t="n"/>
      <c r="C33" s="34" t="n"/>
      <c r="D33" s="33" t="n"/>
      <c r="E33" s="35" t="n"/>
      <c r="F33" s="36" t="n"/>
      <c r="G33" s="34" t="n"/>
      <c r="H33" s="10">
        <f>IF(OR($E33="",$F33=""),"",DATE(YEAR($E33),MONTH($E33)+$F33,DAY($E33)))</f>
        <v/>
      </c>
      <c r="I33" s="11">
        <f>IF($H33="","",$H33-TODAY())</f>
        <v/>
      </c>
      <c r="J33" s="12">
        <f>IF($G33="","",IF($G33="廃止","対象外",IF($H33="","周期を入力",IF($I33&lt;0,"期限切れ",IF($I33&lt;='集計を見る'!$B$6,"要見直し","OK")))))</f>
        <v/>
      </c>
      <c r="K33" s="11">
        <f>IF($G33="","",IF($G33="公開中",100,IF($G33="レビュー中",80,IF($G33="作成中",40,IF($G33="未着手",0,"")))))</f>
        <v/>
      </c>
    </row>
    <row r="34" hidden="1" ht="22" customHeight="1">
      <c r="A34" s="33" t="n"/>
      <c r="B34" s="34" t="n"/>
      <c r="C34" s="34" t="n"/>
      <c r="D34" s="33" t="n"/>
      <c r="E34" s="35" t="n"/>
      <c r="F34" s="36" t="n"/>
      <c r="G34" s="34" t="n"/>
      <c r="H34" s="7">
        <f>IF(OR($E34="",$F34=""),"",DATE(YEAR($E34),MONTH($E34)+$F34,DAY($E34)))</f>
        <v/>
      </c>
      <c r="I34" s="8">
        <f>IF($H34="","",$H34-TODAY())</f>
        <v/>
      </c>
      <c r="J34" s="9">
        <f>IF($G34="","",IF($G34="廃止","対象外",IF($H34="","周期を入力",IF($I34&lt;0,"期限切れ",IF($I34&lt;='集計を見る'!$B$6,"要見直し","OK")))))</f>
        <v/>
      </c>
      <c r="K34" s="8">
        <f>IF($G34="","",IF($G34="公開中",100,IF($G34="レビュー中",80,IF($G34="作成中",40,IF($G34="未着手",0,"")))))</f>
        <v/>
      </c>
    </row>
    <row r="35" hidden="1" ht="22" customHeight="1">
      <c r="A35" s="33" t="n"/>
      <c r="B35" s="34" t="n"/>
      <c r="C35" s="34" t="n"/>
      <c r="D35" s="33" t="n"/>
      <c r="E35" s="35" t="n"/>
      <c r="F35" s="36" t="n"/>
      <c r="G35" s="34" t="n"/>
      <c r="H35" s="10">
        <f>IF(OR($E35="",$F35=""),"",DATE(YEAR($E35),MONTH($E35)+$F35,DAY($E35)))</f>
        <v/>
      </c>
      <c r="I35" s="11">
        <f>IF($H35="","",$H35-TODAY())</f>
        <v/>
      </c>
      <c r="J35" s="12">
        <f>IF($G35="","",IF($G35="廃止","対象外",IF($H35="","周期を入力",IF($I35&lt;0,"期限切れ",IF($I35&lt;='集計を見る'!$B$6,"要見直し","OK")))))</f>
        <v/>
      </c>
      <c r="K35" s="11">
        <f>IF($G35="","",IF($G35="公開中",100,IF($G35="レビュー中",80,IF($G35="作成中",40,IF($G35="未着手",0,"")))))</f>
        <v/>
      </c>
    </row>
    <row r="36" hidden="1" ht="22" customHeight="1">
      <c r="A36" s="33" t="n"/>
      <c r="B36" s="34" t="n"/>
      <c r="C36" s="34" t="n"/>
      <c r="D36" s="33" t="n"/>
      <c r="E36" s="35" t="n"/>
      <c r="F36" s="36" t="n"/>
      <c r="G36" s="34" t="n"/>
      <c r="H36" s="7">
        <f>IF(OR($E36="",$F36=""),"",DATE(YEAR($E36),MONTH($E36)+$F36,DAY($E36)))</f>
        <v/>
      </c>
      <c r="I36" s="8">
        <f>IF($H36="","",$H36-TODAY())</f>
        <v/>
      </c>
      <c r="J36" s="9">
        <f>IF($G36="","",IF($G36="廃止","対象外",IF($H36="","周期を入力",IF($I36&lt;0,"期限切れ",IF($I36&lt;='集計を見る'!$B$6,"要見直し","OK")))))</f>
        <v/>
      </c>
      <c r="K36" s="8">
        <f>IF($G36="","",IF($G36="公開中",100,IF($G36="レビュー中",80,IF($G36="作成中",40,IF($G36="未着手",0,"")))))</f>
        <v/>
      </c>
    </row>
    <row r="37" hidden="1" ht="22" customHeight="1">
      <c r="A37" s="33" t="n"/>
      <c r="B37" s="34" t="n"/>
      <c r="C37" s="34" t="n"/>
      <c r="D37" s="33" t="n"/>
      <c r="E37" s="35" t="n"/>
      <c r="F37" s="36" t="n"/>
      <c r="G37" s="34" t="n"/>
      <c r="H37" s="10">
        <f>IF(OR($E37="",$F37=""),"",DATE(YEAR($E37),MONTH($E37)+$F37,DAY($E37)))</f>
        <v/>
      </c>
      <c r="I37" s="11">
        <f>IF($H37="","",$H37-TODAY())</f>
        <v/>
      </c>
      <c r="J37" s="12">
        <f>IF($G37="","",IF($G37="廃止","対象外",IF($H37="","周期を入力",IF($I37&lt;0,"期限切れ",IF($I37&lt;='集計を見る'!$B$6,"要見直し","OK")))))</f>
        <v/>
      </c>
      <c r="K37" s="11">
        <f>IF($G37="","",IF($G37="公開中",100,IF($G37="レビュー中",80,IF($G37="作成中",40,IF($G37="未着手",0,"")))))</f>
        <v/>
      </c>
    </row>
    <row r="38" hidden="1" ht="22" customHeight="1">
      <c r="A38" s="33" t="n"/>
      <c r="B38" s="34" t="n"/>
      <c r="C38" s="34" t="n"/>
      <c r="D38" s="33" t="n"/>
      <c r="E38" s="35" t="n"/>
      <c r="F38" s="36" t="n"/>
      <c r="G38" s="34" t="n"/>
      <c r="H38" s="7">
        <f>IF(OR($E38="",$F38=""),"",DATE(YEAR($E38),MONTH($E38)+$F38,DAY($E38)))</f>
        <v/>
      </c>
      <c r="I38" s="8">
        <f>IF($H38="","",$H38-TODAY())</f>
        <v/>
      </c>
      <c r="J38" s="9">
        <f>IF($G38="","",IF($G38="廃止","対象外",IF($H38="","周期を入力",IF($I38&lt;0,"期限切れ",IF($I38&lt;='集計を見る'!$B$6,"要見直し","OK")))))</f>
        <v/>
      </c>
      <c r="K38" s="8">
        <f>IF($G38="","",IF($G38="公開中",100,IF($G38="レビュー中",80,IF($G38="作成中",40,IF($G38="未着手",0,"")))))</f>
        <v/>
      </c>
    </row>
    <row r="39" hidden="1" ht="22" customHeight="1">
      <c r="A39" s="33" t="n"/>
      <c r="B39" s="34" t="n"/>
      <c r="C39" s="34" t="n"/>
      <c r="D39" s="33" t="n"/>
      <c r="E39" s="35" t="n"/>
      <c r="F39" s="36" t="n"/>
      <c r="G39" s="34" t="n"/>
      <c r="H39" s="10">
        <f>IF(OR($E39="",$F39=""),"",DATE(YEAR($E39),MONTH($E39)+$F39,DAY($E39)))</f>
        <v/>
      </c>
      <c r="I39" s="11">
        <f>IF($H39="","",$H39-TODAY())</f>
        <v/>
      </c>
      <c r="J39" s="12">
        <f>IF($G39="","",IF($G39="廃止","対象外",IF($H39="","周期を入力",IF($I39&lt;0,"期限切れ",IF($I39&lt;='集計を見る'!$B$6,"要見直し","OK")))))</f>
        <v/>
      </c>
      <c r="K39" s="11">
        <f>IF($G39="","",IF($G39="公開中",100,IF($G39="レビュー中",80,IF($G39="作成中",40,IF($G39="未着手",0,"")))))</f>
        <v/>
      </c>
    </row>
    <row r="40" hidden="1" ht="22" customHeight="1">
      <c r="A40" s="33" t="n"/>
      <c r="B40" s="34" t="n"/>
      <c r="C40" s="34" t="n"/>
      <c r="D40" s="33" t="n"/>
      <c r="E40" s="35" t="n"/>
      <c r="F40" s="36" t="n"/>
      <c r="G40" s="34" t="n"/>
      <c r="H40" s="7">
        <f>IF(OR($E40="",$F40=""),"",DATE(YEAR($E40),MONTH($E40)+$F40,DAY($E40)))</f>
        <v/>
      </c>
      <c r="I40" s="8">
        <f>IF($H40="","",$H40-TODAY())</f>
        <v/>
      </c>
      <c r="J40" s="9">
        <f>IF($G40="","",IF($G40="廃止","対象外",IF($H40="","周期を入力",IF($I40&lt;0,"期限切れ",IF($I40&lt;='集計を見る'!$B$6,"要見直し","OK")))))</f>
        <v/>
      </c>
      <c r="K40" s="8">
        <f>IF($G40="","",IF($G40="公開中",100,IF($G40="レビュー中",80,IF($G40="作成中",40,IF($G40="未着手",0,"")))))</f>
        <v/>
      </c>
    </row>
    <row r="41" hidden="1" ht="22" customHeight="1">
      <c r="A41" s="33" t="n"/>
      <c r="B41" s="34" t="n"/>
      <c r="C41" s="34" t="n"/>
      <c r="D41" s="33" t="n"/>
      <c r="E41" s="35" t="n"/>
      <c r="F41" s="36" t="n"/>
      <c r="G41" s="34" t="n"/>
      <c r="H41" s="10">
        <f>IF(OR($E41="",$F41=""),"",DATE(YEAR($E41),MONTH($E41)+$F41,DAY($E41)))</f>
        <v/>
      </c>
      <c r="I41" s="11">
        <f>IF($H41="","",$H41-TODAY())</f>
        <v/>
      </c>
      <c r="J41" s="12">
        <f>IF($G41="","",IF($G41="廃止","対象外",IF($H41="","周期を入力",IF($I41&lt;0,"期限切れ",IF($I41&lt;='集計を見る'!$B$6,"要見直し","OK")))))</f>
        <v/>
      </c>
      <c r="K41" s="11">
        <f>IF($G41="","",IF($G41="公開中",100,IF($G41="レビュー中",80,IF($G41="作成中",40,IF($G41="未着手",0,"")))))</f>
        <v/>
      </c>
    </row>
    <row r="42" hidden="1" ht="22" customHeight="1">
      <c r="A42" s="33" t="n"/>
      <c r="B42" s="34" t="n"/>
      <c r="C42" s="34" t="n"/>
      <c r="D42" s="33" t="n"/>
      <c r="E42" s="35" t="n"/>
      <c r="F42" s="36" t="n"/>
      <c r="G42" s="34" t="n"/>
      <c r="H42" s="7">
        <f>IF(OR($E42="",$F42=""),"",DATE(YEAR($E42),MONTH($E42)+$F42,DAY($E42)))</f>
        <v/>
      </c>
      <c r="I42" s="8">
        <f>IF($H42="","",$H42-TODAY())</f>
        <v/>
      </c>
      <c r="J42" s="9">
        <f>IF($G42="","",IF($G42="廃止","対象外",IF($H42="","周期を入力",IF($I42&lt;0,"期限切れ",IF($I42&lt;='集計を見る'!$B$6,"要見直し","OK")))))</f>
        <v/>
      </c>
      <c r="K42" s="8">
        <f>IF($G42="","",IF($G42="公開中",100,IF($G42="レビュー中",80,IF($G42="作成中",40,IF($G42="未着手",0,"")))))</f>
        <v/>
      </c>
    </row>
    <row r="43" hidden="1" ht="22" customHeight="1">
      <c r="A43" s="33" t="n"/>
      <c r="B43" s="34" t="n"/>
      <c r="C43" s="34" t="n"/>
      <c r="D43" s="33" t="n"/>
      <c r="E43" s="35" t="n"/>
      <c r="F43" s="36" t="n"/>
      <c r="G43" s="34" t="n"/>
      <c r="H43" s="10">
        <f>IF(OR($E43="",$F43=""),"",DATE(YEAR($E43),MONTH($E43)+$F43,DAY($E43)))</f>
        <v/>
      </c>
      <c r="I43" s="11">
        <f>IF($H43="","",$H43-TODAY())</f>
        <v/>
      </c>
      <c r="J43" s="12">
        <f>IF($G43="","",IF($G43="廃止","対象外",IF($H43="","周期を入力",IF($I43&lt;0,"期限切れ",IF($I43&lt;='集計を見る'!$B$6,"要見直し","OK")))))</f>
        <v/>
      </c>
      <c r="K43" s="11">
        <f>IF($G43="","",IF($G43="公開中",100,IF($G43="レビュー中",80,IF($G43="作成中",40,IF($G43="未着手",0,"")))))</f>
        <v/>
      </c>
    </row>
    <row r="44" hidden="1" ht="22" customHeight="1">
      <c r="A44" s="33" t="n"/>
      <c r="B44" s="34" t="n"/>
      <c r="C44" s="34" t="n"/>
      <c r="D44" s="33" t="n"/>
      <c r="E44" s="35" t="n"/>
      <c r="F44" s="36" t="n"/>
      <c r="G44" s="34" t="n"/>
      <c r="H44" s="7">
        <f>IF(OR($E44="",$F44=""),"",DATE(YEAR($E44),MONTH($E44)+$F44,DAY($E44)))</f>
        <v/>
      </c>
      <c r="I44" s="8">
        <f>IF($H44="","",$H44-TODAY())</f>
        <v/>
      </c>
      <c r="J44" s="9">
        <f>IF($G44="","",IF($G44="廃止","対象外",IF($H44="","周期を入力",IF($I44&lt;0,"期限切れ",IF($I44&lt;='集計を見る'!$B$6,"要見直し","OK")))))</f>
        <v/>
      </c>
      <c r="K44" s="8">
        <f>IF($G44="","",IF($G44="公開中",100,IF($G44="レビュー中",80,IF($G44="作成中",40,IF($G44="未着手",0,"")))))</f>
        <v/>
      </c>
    </row>
    <row r="45" hidden="1" ht="22" customHeight="1">
      <c r="A45" s="33" t="n"/>
      <c r="B45" s="34" t="n"/>
      <c r="C45" s="34" t="n"/>
      <c r="D45" s="33" t="n"/>
      <c r="E45" s="35" t="n"/>
      <c r="F45" s="36" t="n"/>
      <c r="G45" s="34" t="n"/>
      <c r="H45" s="10">
        <f>IF(OR($E45="",$F45=""),"",DATE(YEAR($E45),MONTH($E45)+$F45,DAY($E45)))</f>
        <v/>
      </c>
      <c r="I45" s="11">
        <f>IF($H45="","",$H45-TODAY())</f>
        <v/>
      </c>
      <c r="J45" s="12">
        <f>IF($G45="","",IF($G45="廃止","対象外",IF($H45="","周期を入力",IF($I45&lt;0,"期限切れ",IF($I45&lt;='集計を見る'!$B$6,"要見直し","OK")))))</f>
        <v/>
      </c>
      <c r="K45" s="11">
        <f>IF($G45="","",IF($G45="公開中",100,IF($G45="レビュー中",80,IF($G45="作成中",40,IF($G45="未着手",0,"")))))</f>
        <v/>
      </c>
    </row>
    <row r="46" hidden="1" ht="22" customHeight="1">
      <c r="A46" s="33" t="n"/>
      <c r="B46" s="34" t="n"/>
      <c r="C46" s="34" t="n"/>
      <c r="D46" s="33" t="n"/>
      <c r="E46" s="35" t="n"/>
      <c r="F46" s="36" t="n"/>
      <c r="G46" s="34" t="n"/>
      <c r="H46" s="7">
        <f>IF(OR($E46="",$F46=""),"",DATE(YEAR($E46),MONTH($E46)+$F46,DAY($E46)))</f>
        <v/>
      </c>
      <c r="I46" s="8">
        <f>IF($H46="","",$H46-TODAY())</f>
        <v/>
      </c>
      <c r="J46" s="9">
        <f>IF($G46="","",IF($G46="廃止","対象外",IF($H46="","周期を入力",IF($I46&lt;0,"期限切れ",IF($I46&lt;='集計を見る'!$B$6,"要見直し","OK")))))</f>
        <v/>
      </c>
      <c r="K46" s="8">
        <f>IF($G46="","",IF($G46="公開中",100,IF($G46="レビュー中",80,IF($G46="作成中",40,IF($G46="未着手",0,"")))))</f>
        <v/>
      </c>
    </row>
    <row r="47" hidden="1" ht="22" customHeight="1">
      <c r="A47" s="33" t="n"/>
      <c r="B47" s="34" t="n"/>
      <c r="C47" s="34" t="n"/>
      <c r="D47" s="33" t="n"/>
      <c r="E47" s="35" t="n"/>
      <c r="F47" s="36" t="n"/>
      <c r="G47" s="34" t="n"/>
      <c r="H47" s="10">
        <f>IF(OR($E47="",$F47=""),"",DATE(YEAR($E47),MONTH($E47)+$F47,DAY($E47)))</f>
        <v/>
      </c>
      <c r="I47" s="11">
        <f>IF($H47="","",$H47-TODAY())</f>
        <v/>
      </c>
      <c r="J47" s="12">
        <f>IF($G47="","",IF($G47="廃止","対象外",IF($H47="","周期を入力",IF($I47&lt;0,"期限切れ",IF($I47&lt;='集計を見る'!$B$6,"要見直し","OK")))))</f>
        <v/>
      </c>
      <c r="K47" s="11">
        <f>IF($G47="","",IF($G47="公開中",100,IF($G47="レビュー中",80,IF($G47="作成中",40,IF($G47="未着手",0,"")))))</f>
        <v/>
      </c>
    </row>
    <row r="48" hidden="1" ht="22" customHeight="1">
      <c r="A48" s="33" t="n"/>
      <c r="B48" s="34" t="n"/>
      <c r="C48" s="34" t="n"/>
      <c r="D48" s="33" t="n"/>
      <c r="E48" s="35" t="n"/>
      <c r="F48" s="36" t="n"/>
      <c r="G48" s="34" t="n"/>
      <c r="H48" s="7">
        <f>IF(OR($E48="",$F48=""),"",DATE(YEAR($E48),MONTH($E48)+$F48,DAY($E48)))</f>
        <v/>
      </c>
      <c r="I48" s="8">
        <f>IF($H48="","",$H48-TODAY())</f>
        <v/>
      </c>
      <c r="J48" s="9">
        <f>IF($G48="","",IF($G48="廃止","対象外",IF($H48="","周期を入力",IF($I48&lt;0,"期限切れ",IF($I48&lt;='集計を見る'!$B$6,"要見直し","OK")))))</f>
        <v/>
      </c>
      <c r="K48" s="8">
        <f>IF($G48="","",IF($G48="公開中",100,IF($G48="レビュー中",80,IF($G48="作成中",40,IF($G48="未着手",0,"")))))</f>
        <v/>
      </c>
    </row>
    <row r="49" hidden="1" ht="22" customHeight="1">
      <c r="A49" s="33" t="n"/>
      <c r="B49" s="34" t="n"/>
      <c r="C49" s="34" t="n"/>
      <c r="D49" s="33" t="n"/>
      <c r="E49" s="35" t="n"/>
      <c r="F49" s="36" t="n"/>
      <c r="G49" s="34" t="n"/>
      <c r="H49" s="10">
        <f>IF(OR($E49="",$F49=""),"",DATE(YEAR($E49),MONTH($E49)+$F49,DAY($E49)))</f>
        <v/>
      </c>
      <c r="I49" s="11">
        <f>IF($H49="","",$H49-TODAY())</f>
        <v/>
      </c>
      <c r="J49" s="12">
        <f>IF($G49="","",IF($G49="廃止","対象外",IF($H49="","周期を入力",IF($I49&lt;0,"期限切れ",IF($I49&lt;='集計を見る'!$B$6,"要見直し","OK")))))</f>
        <v/>
      </c>
      <c r="K49" s="11">
        <f>IF($G49="","",IF($G49="公開中",100,IF($G49="レビュー中",80,IF($G49="作成中",40,IF($G49="未着手",0,"")))))</f>
        <v/>
      </c>
    </row>
    <row r="50" hidden="1" ht="22" customHeight="1">
      <c r="A50" s="33" t="n"/>
      <c r="B50" s="34" t="n"/>
      <c r="C50" s="34" t="n"/>
      <c r="D50" s="33" t="n"/>
      <c r="E50" s="35" t="n"/>
      <c r="F50" s="36" t="n"/>
      <c r="G50" s="34" t="n"/>
      <c r="H50" s="7">
        <f>IF(OR($E50="",$F50=""),"",DATE(YEAR($E50),MONTH($E50)+$F50,DAY($E50)))</f>
        <v/>
      </c>
      <c r="I50" s="8">
        <f>IF($H50="","",$H50-TODAY())</f>
        <v/>
      </c>
      <c r="J50" s="9">
        <f>IF($G50="","",IF($G50="廃止","対象外",IF($H50="","周期を入力",IF($I50&lt;0,"期限切れ",IF($I50&lt;='集計を見る'!$B$6,"要見直し","OK")))))</f>
        <v/>
      </c>
      <c r="K50" s="8">
        <f>IF($G50="","",IF($G50="公開中",100,IF($G50="レビュー中",80,IF($G50="作成中",40,IF($G50="未着手",0,"")))))</f>
        <v/>
      </c>
    </row>
    <row r="51" hidden="1" ht="22" customHeight="1">
      <c r="A51" s="33" t="n"/>
      <c r="B51" s="34" t="n"/>
      <c r="C51" s="34" t="n"/>
      <c r="D51" s="33" t="n"/>
      <c r="E51" s="35" t="n"/>
      <c r="F51" s="36" t="n"/>
      <c r="G51" s="34" t="n"/>
      <c r="H51" s="10">
        <f>IF(OR($E51="",$F51=""),"",DATE(YEAR($E51),MONTH($E51)+$F51,DAY($E51)))</f>
        <v/>
      </c>
      <c r="I51" s="11">
        <f>IF($H51="","",$H51-TODAY())</f>
        <v/>
      </c>
      <c r="J51" s="12">
        <f>IF($G51="","",IF($G51="廃止","対象外",IF($H51="","周期を入力",IF($I51&lt;0,"期限切れ",IF($I51&lt;='集計を見る'!$B$6,"要見直し","OK")))))</f>
        <v/>
      </c>
      <c r="K51" s="11">
        <f>IF($G51="","",IF($G51="公開中",100,IF($G51="レビュー中",80,IF($G51="作成中",40,IF($G51="未着手",0,"")))))</f>
        <v/>
      </c>
    </row>
    <row r="52" hidden="1" ht="22" customHeight="1">
      <c r="A52" s="33" t="n"/>
      <c r="B52" s="34" t="n"/>
      <c r="C52" s="34" t="n"/>
      <c r="D52" s="33" t="n"/>
      <c r="E52" s="35" t="n"/>
      <c r="F52" s="36" t="n"/>
      <c r="G52" s="34" t="n"/>
      <c r="H52" s="7">
        <f>IF(OR($E52="",$F52=""),"",DATE(YEAR($E52),MONTH($E52)+$F52,DAY($E52)))</f>
        <v/>
      </c>
      <c r="I52" s="8">
        <f>IF($H52="","",$H52-TODAY())</f>
        <v/>
      </c>
      <c r="J52" s="9">
        <f>IF($G52="","",IF($G52="廃止","対象外",IF($H52="","周期を入力",IF($I52&lt;0,"期限切れ",IF($I52&lt;='集計を見る'!$B$6,"要見直し","OK")))))</f>
        <v/>
      </c>
      <c r="K52" s="8">
        <f>IF($G52="","",IF($G52="公開中",100,IF($G52="レビュー中",80,IF($G52="作成中",40,IF($G52="未着手",0,"")))))</f>
        <v/>
      </c>
    </row>
    <row r="53" hidden="1" ht="22" customHeight="1">
      <c r="A53" s="33" t="n"/>
      <c r="B53" s="34" t="n"/>
      <c r="C53" s="34" t="n"/>
      <c r="D53" s="33" t="n"/>
      <c r="E53" s="35" t="n"/>
      <c r="F53" s="36" t="n"/>
      <c r="G53" s="34" t="n"/>
      <c r="H53" s="10">
        <f>IF(OR($E53="",$F53=""),"",DATE(YEAR($E53),MONTH($E53)+$F53,DAY($E53)))</f>
        <v/>
      </c>
      <c r="I53" s="11">
        <f>IF($H53="","",$H53-TODAY())</f>
        <v/>
      </c>
      <c r="J53" s="12">
        <f>IF($G53="","",IF($G53="廃止","対象外",IF($H53="","周期を入力",IF($I53&lt;0,"期限切れ",IF($I53&lt;='集計を見る'!$B$6,"要見直し","OK")))))</f>
        <v/>
      </c>
      <c r="K53" s="11">
        <f>IF($G53="","",IF($G53="公開中",100,IF($G53="レビュー中",80,IF($G53="作成中",40,IF($G53="未着手",0,"")))))</f>
        <v/>
      </c>
    </row>
    <row r="54" hidden="1" ht="22" customHeight="1">
      <c r="A54" s="33" t="n"/>
      <c r="B54" s="34" t="n"/>
      <c r="C54" s="34" t="n"/>
      <c r="D54" s="33" t="n"/>
      <c r="E54" s="35" t="n"/>
      <c r="F54" s="36" t="n"/>
      <c r="G54" s="34" t="n"/>
      <c r="H54" s="7">
        <f>IF(OR($E54="",$F54=""),"",DATE(YEAR($E54),MONTH($E54)+$F54,DAY($E54)))</f>
        <v/>
      </c>
      <c r="I54" s="8">
        <f>IF($H54="","",$H54-TODAY())</f>
        <v/>
      </c>
      <c r="J54" s="9">
        <f>IF($G54="","",IF($G54="廃止","対象外",IF($H54="","周期を入力",IF($I54&lt;0,"期限切れ",IF($I54&lt;='集計を見る'!$B$6,"要見直し","OK")))))</f>
        <v/>
      </c>
      <c r="K54" s="8">
        <f>IF($G54="","",IF($G54="公開中",100,IF($G54="レビュー中",80,IF($G54="作成中",40,IF($G54="未着手",0,"")))))</f>
        <v/>
      </c>
    </row>
    <row r="55" hidden="1" ht="22" customHeight="1">
      <c r="A55" s="33" t="n"/>
      <c r="B55" s="34" t="n"/>
      <c r="C55" s="34" t="n"/>
      <c r="D55" s="33" t="n"/>
      <c r="E55" s="35" t="n"/>
      <c r="F55" s="36" t="n"/>
      <c r="G55" s="34" t="n"/>
      <c r="H55" s="10">
        <f>IF(OR($E55="",$F55=""),"",DATE(YEAR($E55),MONTH($E55)+$F55,DAY($E55)))</f>
        <v/>
      </c>
      <c r="I55" s="11">
        <f>IF($H55="","",$H55-TODAY())</f>
        <v/>
      </c>
      <c r="J55" s="12">
        <f>IF($G55="","",IF($G55="廃止","対象外",IF($H55="","周期を入力",IF($I55&lt;0,"期限切れ",IF($I55&lt;='集計を見る'!$B$6,"要見直し","OK")))))</f>
        <v/>
      </c>
      <c r="K55" s="11">
        <f>IF($G55="","",IF($G55="公開中",100,IF($G55="レビュー中",80,IF($G55="作成中",40,IF($G55="未着手",0,"")))))</f>
        <v/>
      </c>
    </row>
    <row r="56" hidden="1" ht="22" customHeight="1">
      <c r="A56" s="33" t="n"/>
      <c r="B56" s="34" t="n"/>
      <c r="C56" s="34" t="n"/>
      <c r="D56" s="33" t="n"/>
      <c r="E56" s="35" t="n"/>
      <c r="F56" s="36" t="n"/>
      <c r="G56" s="34" t="n"/>
      <c r="H56" s="7">
        <f>IF(OR($E56="",$F56=""),"",DATE(YEAR($E56),MONTH($E56)+$F56,DAY($E56)))</f>
        <v/>
      </c>
      <c r="I56" s="8">
        <f>IF($H56="","",$H56-TODAY())</f>
        <v/>
      </c>
      <c r="J56" s="9">
        <f>IF($G56="","",IF($G56="廃止","対象外",IF($H56="","周期を入力",IF($I56&lt;0,"期限切れ",IF($I56&lt;='集計を見る'!$B$6,"要見直し","OK")))))</f>
        <v/>
      </c>
      <c r="K56" s="8">
        <f>IF($G56="","",IF($G56="公開中",100,IF($G56="レビュー中",80,IF($G56="作成中",40,IF($G56="未着手",0,"")))))</f>
        <v/>
      </c>
    </row>
    <row r="57" hidden="1" ht="22" customHeight="1">
      <c r="A57" s="33" t="n"/>
      <c r="B57" s="34" t="n"/>
      <c r="C57" s="34" t="n"/>
      <c r="D57" s="33" t="n"/>
      <c r="E57" s="35" t="n"/>
      <c r="F57" s="36" t="n"/>
      <c r="G57" s="34" t="n"/>
      <c r="H57" s="10">
        <f>IF(OR($E57="",$F57=""),"",DATE(YEAR($E57),MONTH($E57)+$F57,DAY($E57)))</f>
        <v/>
      </c>
      <c r="I57" s="11">
        <f>IF($H57="","",$H57-TODAY())</f>
        <v/>
      </c>
      <c r="J57" s="12">
        <f>IF($G57="","",IF($G57="廃止","対象外",IF($H57="","周期を入力",IF($I57&lt;0,"期限切れ",IF($I57&lt;='集計を見る'!$B$6,"要見直し","OK")))))</f>
        <v/>
      </c>
      <c r="K57" s="11">
        <f>IF($G57="","",IF($G57="公開中",100,IF($G57="レビュー中",80,IF($G57="作成中",40,IF($G57="未着手",0,"")))))</f>
        <v/>
      </c>
    </row>
    <row r="58" hidden="1" ht="22" customHeight="1">
      <c r="A58" s="33" t="n"/>
      <c r="B58" s="34" t="n"/>
      <c r="C58" s="34" t="n"/>
      <c r="D58" s="33" t="n"/>
      <c r="E58" s="35" t="n"/>
      <c r="F58" s="36" t="n"/>
      <c r="G58" s="34" t="n"/>
      <c r="H58" s="7">
        <f>IF(OR($E58="",$F58=""),"",DATE(YEAR($E58),MONTH($E58)+$F58,DAY($E58)))</f>
        <v/>
      </c>
      <c r="I58" s="8">
        <f>IF($H58="","",$H58-TODAY())</f>
        <v/>
      </c>
      <c r="J58" s="9">
        <f>IF($G58="","",IF($G58="廃止","対象外",IF($H58="","周期を入力",IF($I58&lt;0,"期限切れ",IF($I58&lt;='集計を見る'!$B$6,"要見直し","OK")))))</f>
        <v/>
      </c>
      <c r="K58" s="8">
        <f>IF($G58="","",IF($G58="公開中",100,IF($G58="レビュー中",80,IF($G58="作成中",40,IF($G58="未着手",0,"")))))</f>
        <v/>
      </c>
    </row>
    <row r="59" hidden="1" ht="22" customHeight="1">
      <c r="A59" s="33" t="n"/>
      <c r="B59" s="34" t="n"/>
      <c r="C59" s="34" t="n"/>
      <c r="D59" s="33" t="n"/>
      <c r="E59" s="35" t="n"/>
      <c r="F59" s="36" t="n"/>
      <c r="G59" s="34" t="n"/>
      <c r="H59" s="10">
        <f>IF(OR($E59="",$F59=""),"",DATE(YEAR($E59),MONTH($E59)+$F59,DAY($E59)))</f>
        <v/>
      </c>
      <c r="I59" s="11">
        <f>IF($H59="","",$H59-TODAY())</f>
        <v/>
      </c>
      <c r="J59" s="12">
        <f>IF($G59="","",IF($G59="廃止","対象外",IF($H59="","周期を入力",IF($I59&lt;0,"期限切れ",IF($I59&lt;='集計を見る'!$B$6,"要見直し","OK")))))</f>
        <v/>
      </c>
      <c r="K59" s="11">
        <f>IF($G59="","",IF($G59="公開中",100,IF($G59="レビュー中",80,IF($G59="作成中",40,IF($G59="未着手",0,"")))))</f>
        <v/>
      </c>
    </row>
    <row r="60" hidden="1" ht="22" customHeight="1">
      <c r="A60" s="33" t="n"/>
      <c r="B60" s="34" t="n"/>
      <c r="C60" s="34" t="n"/>
      <c r="D60" s="33" t="n"/>
      <c r="E60" s="35" t="n"/>
      <c r="F60" s="36" t="n"/>
      <c r="G60" s="34" t="n"/>
      <c r="H60" s="7">
        <f>IF(OR($E60="",$F60=""),"",DATE(YEAR($E60),MONTH($E60)+$F60,DAY($E60)))</f>
        <v/>
      </c>
      <c r="I60" s="8">
        <f>IF($H60="","",$H60-TODAY())</f>
        <v/>
      </c>
      <c r="J60" s="9">
        <f>IF($G60="","",IF($G60="廃止","対象外",IF($H60="","周期を入力",IF($I60&lt;0,"期限切れ",IF($I60&lt;='集計を見る'!$B$6,"要見直し","OK")))))</f>
        <v/>
      </c>
      <c r="K60" s="8">
        <f>IF($G60="","",IF($G60="公開中",100,IF($G60="レビュー中",80,IF($G60="作成中",40,IF($G60="未着手",0,"")))))</f>
        <v/>
      </c>
    </row>
    <row r="61" hidden="1" ht="22" customHeight="1">
      <c r="A61" s="33" t="n"/>
      <c r="B61" s="34" t="n"/>
      <c r="C61" s="34" t="n"/>
      <c r="D61" s="33" t="n"/>
      <c r="E61" s="35" t="n"/>
      <c r="F61" s="36" t="n"/>
      <c r="G61" s="34" t="n"/>
      <c r="H61" s="10">
        <f>IF(OR($E61="",$F61=""),"",DATE(YEAR($E61),MONTH($E61)+$F61,DAY($E61)))</f>
        <v/>
      </c>
      <c r="I61" s="11">
        <f>IF($H61="","",$H61-TODAY())</f>
        <v/>
      </c>
      <c r="J61" s="12">
        <f>IF($G61="","",IF($G61="廃止","対象外",IF($H61="","周期を入力",IF($I61&lt;0,"期限切れ",IF($I61&lt;='集計を見る'!$B$6,"要見直し","OK")))))</f>
        <v/>
      </c>
      <c r="K61" s="11">
        <f>IF($G61="","",IF($G61="公開中",100,IF($G61="レビュー中",80,IF($G61="作成中",40,IF($G61="未着手",0,"")))))</f>
        <v/>
      </c>
    </row>
    <row r="62" hidden="1" ht="22" customHeight="1">
      <c r="A62" s="33" t="n"/>
      <c r="B62" s="34" t="n"/>
      <c r="C62" s="34" t="n"/>
      <c r="D62" s="33" t="n"/>
      <c r="E62" s="35" t="n"/>
      <c r="F62" s="36" t="n"/>
      <c r="G62" s="34" t="n"/>
      <c r="H62" s="7">
        <f>IF(OR($E62="",$F62=""),"",DATE(YEAR($E62),MONTH($E62)+$F62,DAY($E62)))</f>
        <v/>
      </c>
      <c r="I62" s="8">
        <f>IF($H62="","",$H62-TODAY())</f>
        <v/>
      </c>
      <c r="J62" s="9">
        <f>IF($G62="","",IF($G62="廃止","対象外",IF($H62="","周期を入力",IF($I62&lt;0,"期限切れ",IF($I62&lt;='集計を見る'!$B$6,"要見直し","OK")))))</f>
        <v/>
      </c>
      <c r="K62" s="8">
        <f>IF($G62="","",IF($G62="公開中",100,IF($G62="レビュー中",80,IF($G62="作成中",40,IF($G62="未着手",0,"")))))</f>
        <v/>
      </c>
    </row>
    <row r="63" hidden="1" ht="22" customHeight="1">
      <c r="A63" s="33" t="n"/>
      <c r="B63" s="34" t="n"/>
      <c r="C63" s="34" t="n"/>
      <c r="D63" s="33" t="n"/>
      <c r="E63" s="35" t="n"/>
      <c r="F63" s="36" t="n"/>
      <c r="G63" s="34" t="n"/>
      <c r="H63" s="10">
        <f>IF(OR($E63="",$F63=""),"",DATE(YEAR($E63),MONTH($E63)+$F63,DAY($E63)))</f>
        <v/>
      </c>
      <c r="I63" s="11">
        <f>IF($H63="","",$H63-TODAY())</f>
        <v/>
      </c>
      <c r="J63" s="12">
        <f>IF($G63="","",IF($G63="廃止","対象外",IF($H63="","周期を入力",IF($I63&lt;0,"期限切れ",IF($I63&lt;='集計を見る'!$B$6,"要見直し","OK")))))</f>
        <v/>
      </c>
      <c r="K63" s="11">
        <f>IF($G63="","",IF($G63="公開中",100,IF($G63="レビュー中",80,IF($G63="作成中",40,IF($G63="未着手",0,"")))))</f>
        <v/>
      </c>
    </row>
    <row r="64" hidden="1" ht="22" customHeight="1">
      <c r="A64" s="33" t="n"/>
      <c r="B64" s="34" t="n"/>
      <c r="C64" s="34" t="n"/>
      <c r="D64" s="33" t="n"/>
      <c r="E64" s="35" t="n"/>
      <c r="F64" s="36" t="n"/>
      <c r="G64" s="34" t="n"/>
      <c r="H64" s="7">
        <f>IF(OR($E64="",$F64=""),"",DATE(YEAR($E64),MONTH($E64)+$F64,DAY($E64)))</f>
        <v/>
      </c>
      <c r="I64" s="8">
        <f>IF($H64="","",$H64-TODAY())</f>
        <v/>
      </c>
      <c r="J64" s="9">
        <f>IF($G64="","",IF($G64="廃止","対象外",IF($H64="","周期を入力",IF($I64&lt;0,"期限切れ",IF($I64&lt;='集計を見る'!$B$6,"要見直し","OK")))))</f>
        <v/>
      </c>
      <c r="K64" s="8">
        <f>IF($G64="","",IF($G64="公開中",100,IF($G64="レビュー中",80,IF($G64="作成中",40,IF($G64="未着手",0,"")))))</f>
        <v/>
      </c>
    </row>
    <row r="65" hidden="1" ht="22" customHeight="1">
      <c r="A65" s="33" t="n"/>
      <c r="B65" s="34" t="n"/>
      <c r="C65" s="34" t="n"/>
      <c r="D65" s="33" t="n"/>
      <c r="E65" s="35" t="n"/>
      <c r="F65" s="36" t="n"/>
      <c r="G65" s="34" t="n"/>
      <c r="H65" s="10">
        <f>IF(OR($E65="",$F65=""),"",DATE(YEAR($E65),MONTH($E65)+$F65,DAY($E65)))</f>
        <v/>
      </c>
      <c r="I65" s="11">
        <f>IF($H65="","",$H65-TODAY())</f>
        <v/>
      </c>
      <c r="J65" s="12">
        <f>IF($G65="","",IF($G65="廃止","対象外",IF($H65="","周期を入力",IF($I65&lt;0,"期限切れ",IF($I65&lt;='集計を見る'!$B$6,"要見直し","OK")))))</f>
        <v/>
      </c>
      <c r="K65" s="11">
        <f>IF($G65="","",IF($G65="公開中",100,IF($G65="レビュー中",80,IF($G65="作成中",40,IF($G65="未着手",0,"")))))</f>
        <v/>
      </c>
    </row>
    <row r="66" hidden="1" ht="22" customHeight="1">
      <c r="A66" s="33" t="n"/>
      <c r="B66" s="34" t="n"/>
      <c r="C66" s="34" t="n"/>
      <c r="D66" s="33" t="n"/>
      <c r="E66" s="35" t="n"/>
      <c r="F66" s="36" t="n"/>
      <c r="G66" s="34" t="n"/>
      <c r="H66" s="7">
        <f>IF(OR($E66="",$F66=""),"",DATE(YEAR($E66),MONTH($E66)+$F66,DAY($E66)))</f>
        <v/>
      </c>
      <c r="I66" s="8">
        <f>IF($H66="","",$H66-TODAY())</f>
        <v/>
      </c>
      <c r="J66" s="9">
        <f>IF($G66="","",IF($G66="廃止","対象外",IF($H66="","周期を入力",IF($I66&lt;0,"期限切れ",IF($I66&lt;='集計を見る'!$B$6,"要見直し","OK")))))</f>
        <v/>
      </c>
      <c r="K66" s="8">
        <f>IF($G66="","",IF($G66="公開中",100,IF($G66="レビュー中",80,IF($G66="作成中",40,IF($G66="未着手",0,"")))))</f>
        <v/>
      </c>
    </row>
    <row r="67" hidden="1" ht="22" customHeight="1">
      <c r="A67" s="33" t="n"/>
      <c r="B67" s="34" t="n"/>
      <c r="C67" s="34" t="n"/>
      <c r="D67" s="33" t="n"/>
      <c r="E67" s="35" t="n"/>
      <c r="F67" s="36" t="n"/>
      <c r="G67" s="34" t="n"/>
      <c r="H67" s="10">
        <f>IF(OR($E67="",$F67=""),"",DATE(YEAR($E67),MONTH($E67)+$F67,DAY($E67)))</f>
        <v/>
      </c>
      <c r="I67" s="11">
        <f>IF($H67="","",$H67-TODAY())</f>
        <v/>
      </c>
      <c r="J67" s="12">
        <f>IF($G67="","",IF($G67="廃止","対象外",IF($H67="","周期を入力",IF($I67&lt;0,"期限切れ",IF($I67&lt;='集計を見る'!$B$6,"要見直し","OK")))))</f>
        <v/>
      </c>
      <c r="K67" s="11">
        <f>IF($G67="","",IF($G67="公開中",100,IF($G67="レビュー中",80,IF($G67="作成中",40,IF($G67="未着手",0,"")))))</f>
        <v/>
      </c>
    </row>
    <row r="68" hidden="1" ht="22" customHeight="1">
      <c r="A68" s="33" t="n"/>
      <c r="B68" s="34" t="n"/>
      <c r="C68" s="34" t="n"/>
      <c r="D68" s="33" t="n"/>
      <c r="E68" s="35" t="n"/>
      <c r="F68" s="36" t="n"/>
      <c r="G68" s="34" t="n"/>
      <c r="H68" s="7">
        <f>IF(OR($E68="",$F68=""),"",DATE(YEAR($E68),MONTH($E68)+$F68,DAY($E68)))</f>
        <v/>
      </c>
      <c r="I68" s="8">
        <f>IF($H68="","",$H68-TODAY())</f>
        <v/>
      </c>
      <c r="J68" s="9">
        <f>IF($G68="","",IF($G68="廃止","対象外",IF($H68="","周期を入力",IF($I68&lt;0,"期限切れ",IF($I68&lt;='集計を見る'!$B$6,"要見直し","OK")))))</f>
        <v/>
      </c>
      <c r="K68" s="8">
        <f>IF($G68="","",IF($G68="公開中",100,IF($G68="レビュー中",80,IF($G68="作成中",40,IF($G68="未着手",0,"")))))</f>
        <v/>
      </c>
    </row>
    <row r="69" hidden="1" ht="22" customHeight="1">
      <c r="A69" s="33" t="n"/>
      <c r="B69" s="34" t="n"/>
      <c r="C69" s="34" t="n"/>
      <c r="D69" s="33" t="n"/>
      <c r="E69" s="35" t="n"/>
      <c r="F69" s="36" t="n"/>
      <c r="G69" s="34" t="n"/>
      <c r="H69" s="10">
        <f>IF(OR($E69="",$F69=""),"",DATE(YEAR($E69),MONTH($E69)+$F69,DAY($E69)))</f>
        <v/>
      </c>
      <c r="I69" s="11">
        <f>IF($H69="","",$H69-TODAY())</f>
        <v/>
      </c>
      <c r="J69" s="12">
        <f>IF($G69="","",IF($G69="廃止","対象外",IF($H69="","周期を入力",IF($I69&lt;0,"期限切れ",IF($I69&lt;='集計を見る'!$B$6,"要見直し","OK")))))</f>
        <v/>
      </c>
      <c r="K69" s="11">
        <f>IF($G69="","",IF($G69="公開中",100,IF($G69="レビュー中",80,IF($G69="作成中",40,IF($G69="未着手",0,"")))))</f>
        <v/>
      </c>
    </row>
    <row r="70" hidden="1" ht="22" customHeight="1">
      <c r="A70" s="33" t="n"/>
      <c r="B70" s="34" t="n"/>
      <c r="C70" s="34" t="n"/>
      <c r="D70" s="33" t="n"/>
      <c r="E70" s="35" t="n"/>
      <c r="F70" s="36" t="n"/>
      <c r="G70" s="34" t="n"/>
      <c r="H70" s="7">
        <f>IF(OR($E70="",$F70=""),"",DATE(YEAR($E70),MONTH($E70)+$F70,DAY($E70)))</f>
        <v/>
      </c>
      <c r="I70" s="8">
        <f>IF($H70="","",$H70-TODAY())</f>
        <v/>
      </c>
      <c r="J70" s="9">
        <f>IF($G70="","",IF($G70="廃止","対象外",IF($H70="","周期を入力",IF($I70&lt;0,"期限切れ",IF($I70&lt;='集計を見る'!$B$6,"要見直し","OK")))))</f>
        <v/>
      </c>
      <c r="K70" s="8">
        <f>IF($G70="","",IF($G70="公開中",100,IF($G70="レビュー中",80,IF($G70="作成中",40,IF($G70="未着手",0,"")))))</f>
        <v/>
      </c>
    </row>
    <row r="71" hidden="1" ht="22" customHeight="1">
      <c r="A71" s="33" t="n"/>
      <c r="B71" s="34" t="n"/>
      <c r="C71" s="34" t="n"/>
      <c r="D71" s="33" t="n"/>
      <c r="E71" s="35" t="n"/>
      <c r="F71" s="36" t="n"/>
      <c r="G71" s="34" t="n"/>
      <c r="H71" s="10">
        <f>IF(OR($E71="",$F71=""),"",DATE(YEAR($E71),MONTH($E71)+$F71,DAY($E71)))</f>
        <v/>
      </c>
      <c r="I71" s="11">
        <f>IF($H71="","",$H71-TODAY())</f>
        <v/>
      </c>
      <c r="J71" s="12">
        <f>IF($G71="","",IF($G71="廃止","対象外",IF($H71="","周期を入力",IF($I71&lt;0,"期限切れ",IF($I71&lt;='集計を見る'!$B$6,"要見直し","OK")))))</f>
        <v/>
      </c>
      <c r="K71" s="11">
        <f>IF($G71="","",IF($G71="公開中",100,IF($G71="レビュー中",80,IF($G71="作成中",40,IF($G71="未着手",0,"")))))</f>
        <v/>
      </c>
    </row>
    <row r="72" hidden="1" ht="22" customHeight="1">
      <c r="A72" s="33" t="n"/>
      <c r="B72" s="34" t="n"/>
      <c r="C72" s="34" t="n"/>
      <c r="D72" s="33" t="n"/>
      <c r="E72" s="35" t="n"/>
      <c r="F72" s="36" t="n"/>
      <c r="G72" s="34" t="n"/>
      <c r="H72" s="7">
        <f>IF(OR($E72="",$F72=""),"",DATE(YEAR($E72),MONTH($E72)+$F72,DAY($E72)))</f>
        <v/>
      </c>
      <c r="I72" s="8">
        <f>IF($H72="","",$H72-TODAY())</f>
        <v/>
      </c>
      <c r="J72" s="9">
        <f>IF($G72="","",IF($G72="廃止","対象外",IF($H72="","周期を入力",IF($I72&lt;0,"期限切れ",IF($I72&lt;='集計を見る'!$B$6,"要見直し","OK")))))</f>
        <v/>
      </c>
      <c r="K72" s="8">
        <f>IF($G72="","",IF($G72="公開中",100,IF($G72="レビュー中",80,IF($G72="作成中",40,IF($G72="未着手",0,"")))))</f>
        <v/>
      </c>
    </row>
    <row r="73" hidden="1" ht="22" customHeight="1">
      <c r="A73" s="33" t="n"/>
      <c r="B73" s="34" t="n"/>
      <c r="C73" s="34" t="n"/>
      <c r="D73" s="33" t="n"/>
      <c r="E73" s="35" t="n"/>
      <c r="F73" s="36" t="n"/>
      <c r="G73" s="34" t="n"/>
      <c r="H73" s="10">
        <f>IF(OR($E73="",$F73=""),"",DATE(YEAR($E73),MONTH($E73)+$F73,DAY($E73)))</f>
        <v/>
      </c>
      <c r="I73" s="11">
        <f>IF($H73="","",$H73-TODAY())</f>
        <v/>
      </c>
      <c r="J73" s="12">
        <f>IF($G73="","",IF($G73="廃止","対象外",IF($H73="","周期を入力",IF($I73&lt;0,"期限切れ",IF($I73&lt;='集計を見る'!$B$6,"要見直し","OK")))))</f>
        <v/>
      </c>
      <c r="K73" s="11">
        <f>IF($G73="","",IF($G73="公開中",100,IF($G73="レビュー中",80,IF($G73="作成中",40,IF($G73="未着手",0,"")))))</f>
        <v/>
      </c>
    </row>
    <row r="74" hidden="1" ht="22" customHeight="1">
      <c r="A74" s="33" t="n"/>
      <c r="B74" s="34" t="n"/>
      <c r="C74" s="34" t="n"/>
      <c r="D74" s="33" t="n"/>
      <c r="E74" s="35" t="n"/>
      <c r="F74" s="36" t="n"/>
      <c r="G74" s="34" t="n"/>
      <c r="H74" s="7">
        <f>IF(OR($E74="",$F74=""),"",DATE(YEAR($E74),MONTH($E74)+$F74,DAY($E74)))</f>
        <v/>
      </c>
      <c r="I74" s="8">
        <f>IF($H74="","",$H74-TODAY())</f>
        <v/>
      </c>
      <c r="J74" s="9">
        <f>IF($G74="","",IF($G74="廃止","対象外",IF($H74="","周期を入力",IF($I74&lt;0,"期限切れ",IF($I74&lt;='集計を見る'!$B$6,"要見直し","OK")))))</f>
        <v/>
      </c>
      <c r="K74" s="8">
        <f>IF($G74="","",IF($G74="公開中",100,IF($G74="レビュー中",80,IF($G74="作成中",40,IF($G74="未着手",0,"")))))</f>
        <v/>
      </c>
    </row>
    <row r="75" hidden="1" ht="22" customHeight="1">
      <c r="A75" s="33" t="n"/>
      <c r="B75" s="34" t="n"/>
      <c r="C75" s="34" t="n"/>
      <c r="D75" s="33" t="n"/>
      <c r="E75" s="35" t="n"/>
      <c r="F75" s="36" t="n"/>
      <c r="G75" s="34" t="n"/>
      <c r="H75" s="10">
        <f>IF(OR($E75="",$F75=""),"",DATE(YEAR($E75),MONTH($E75)+$F75,DAY($E75)))</f>
        <v/>
      </c>
      <c r="I75" s="11">
        <f>IF($H75="","",$H75-TODAY())</f>
        <v/>
      </c>
      <c r="J75" s="12">
        <f>IF($G75="","",IF($G75="廃止","対象外",IF($H75="","周期を入力",IF($I75&lt;0,"期限切れ",IF($I75&lt;='集計を見る'!$B$6,"要見直し","OK")))))</f>
        <v/>
      </c>
      <c r="K75" s="11">
        <f>IF($G75="","",IF($G75="公開中",100,IF($G75="レビュー中",80,IF($G75="作成中",40,IF($G75="未着手",0,"")))))</f>
        <v/>
      </c>
    </row>
    <row r="76" hidden="1" ht="22" customHeight="1">
      <c r="A76" s="33" t="n"/>
      <c r="B76" s="34" t="n"/>
      <c r="C76" s="34" t="n"/>
      <c r="D76" s="33" t="n"/>
      <c r="E76" s="35" t="n"/>
      <c r="F76" s="36" t="n"/>
      <c r="G76" s="34" t="n"/>
      <c r="H76" s="7">
        <f>IF(OR($E76="",$F76=""),"",DATE(YEAR($E76),MONTH($E76)+$F76,DAY($E76)))</f>
        <v/>
      </c>
      <c r="I76" s="8">
        <f>IF($H76="","",$H76-TODAY())</f>
        <v/>
      </c>
      <c r="J76" s="9">
        <f>IF($G76="","",IF($G76="廃止","対象外",IF($H76="","周期を入力",IF($I76&lt;0,"期限切れ",IF($I76&lt;='集計を見る'!$B$6,"要見直し","OK")))))</f>
        <v/>
      </c>
      <c r="K76" s="8">
        <f>IF($G76="","",IF($G76="公開中",100,IF($G76="レビュー中",80,IF($G76="作成中",40,IF($G76="未着手",0,"")))))</f>
        <v/>
      </c>
    </row>
    <row r="77" hidden="1" ht="22" customHeight="1">
      <c r="A77" s="33" t="n"/>
      <c r="B77" s="34" t="n"/>
      <c r="C77" s="34" t="n"/>
      <c r="D77" s="33" t="n"/>
      <c r="E77" s="35" t="n"/>
      <c r="F77" s="36" t="n"/>
      <c r="G77" s="34" t="n"/>
      <c r="H77" s="10">
        <f>IF(OR($E77="",$F77=""),"",DATE(YEAR($E77),MONTH($E77)+$F77,DAY($E77)))</f>
        <v/>
      </c>
      <c r="I77" s="11">
        <f>IF($H77="","",$H77-TODAY())</f>
        <v/>
      </c>
      <c r="J77" s="12">
        <f>IF($G77="","",IF($G77="廃止","対象外",IF($H77="","周期を入力",IF($I77&lt;0,"期限切れ",IF($I77&lt;='集計を見る'!$B$6,"要見直し","OK")))))</f>
        <v/>
      </c>
      <c r="K77" s="11">
        <f>IF($G77="","",IF($G77="公開中",100,IF($G77="レビュー中",80,IF($G77="作成中",40,IF($G77="未着手",0,"")))))</f>
        <v/>
      </c>
    </row>
    <row r="78" hidden="1" ht="22" customHeight="1">
      <c r="A78" s="33" t="n"/>
      <c r="B78" s="34" t="n"/>
      <c r="C78" s="34" t="n"/>
      <c r="D78" s="33" t="n"/>
      <c r="E78" s="35" t="n"/>
      <c r="F78" s="36" t="n"/>
      <c r="G78" s="34" t="n"/>
      <c r="H78" s="7">
        <f>IF(OR($E78="",$F78=""),"",DATE(YEAR($E78),MONTH($E78)+$F78,DAY($E78)))</f>
        <v/>
      </c>
      <c r="I78" s="8">
        <f>IF($H78="","",$H78-TODAY())</f>
        <v/>
      </c>
      <c r="J78" s="9">
        <f>IF($G78="","",IF($G78="廃止","対象外",IF($H78="","周期を入力",IF($I78&lt;0,"期限切れ",IF($I78&lt;='集計を見る'!$B$6,"要見直し","OK")))))</f>
        <v/>
      </c>
      <c r="K78" s="8">
        <f>IF($G78="","",IF($G78="公開中",100,IF($G78="レビュー中",80,IF($G78="作成中",40,IF($G78="未着手",0,"")))))</f>
        <v/>
      </c>
    </row>
    <row r="79" hidden="1" ht="22" customHeight="1">
      <c r="A79" s="33" t="n"/>
      <c r="B79" s="34" t="n"/>
      <c r="C79" s="34" t="n"/>
      <c r="D79" s="33" t="n"/>
      <c r="E79" s="35" t="n"/>
      <c r="F79" s="36" t="n"/>
      <c r="G79" s="34" t="n"/>
      <c r="H79" s="10">
        <f>IF(OR($E79="",$F79=""),"",DATE(YEAR($E79),MONTH($E79)+$F79,DAY($E79)))</f>
        <v/>
      </c>
      <c r="I79" s="11">
        <f>IF($H79="","",$H79-TODAY())</f>
        <v/>
      </c>
      <c r="J79" s="12">
        <f>IF($G79="","",IF($G79="廃止","対象外",IF($H79="","周期を入力",IF($I79&lt;0,"期限切れ",IF($I79&lt;='集計を見る'!$B$6,"要見直し","OK")))))</f>
        <v/>
      </c>
      <c r="K79" s="11">
        <f>IF($G79="","",IF($G79="公開中",100,IF($G79="レビュー中",80,IF($G79="作成中",40,IF($G79="未着手",0,"")))))</f>
        <v/>
      </c>
    </row>
    <row r="80" hidden="1" ht="22" customHeight="1">
      <c r="A80" s="33" t="n"/>
      <c r="B80" s="34" t="n"/>
      <c r="C80" s="34" t="n"/>
      <c r="D80" s="33" t="n"/>
      <c r="E80" s="35" t="n"/>
      <c r="F80" s="36" t="n"/>
      <c r="G80" s="34" t="n"/>
      <c r="H80" s="7">
        <f>IF(OR($E80="",$F80=""),"",DATE(YEAR($E80),MONTH($E80)+$F80,DAY($E80)))</f>
        <v/>
      </c>
      <c r="I80" s="8">
        <f>IF($H80="","",$H80-TODAY())</f>
        <v/>
      </c>
      <c r="J80" s="9">
        <f>IF($G80="","",IF($G80="廃止","対象外",IF($H80="","周期を入力",IF($I80&lt;0,"期限切れ",IF($I80&lt;='集計を見る'!$B$6,"要見直し","OK")))))</f>
        <v/>
      </c>
      <c r="K80" s="8">
        <f>IF($G80="","",IF($G80="公開中",100,IF($G80="レビュー中",80,IF($G80="作成中",40,IF($G80="未着手",0,"")))))</f>
        <v/>
      </c>
    </row>
    <row r="81" hidden="1" ht="22" customHeight="1">
      <c r="A81" s="33" t="n"/>
      <c r="B81" s="34" t="n"/>
      <c r="C81" s="34" t="n"/>
      <c r="D81" s="33" t="n"/>
      <c r="E81" s="35" t="n"/>
      <c r="F81" s="36" t="n"/>
      <c r="G81" s="34" t="n"/>
      <c r="H81" s="10">
        <f>IF(OR($E81="",$F81=""),"",DATE(YEAR($E81),MONTH($E81)+$F81,DAY($E81)))</f>
        <v/>
      </c>
      <c r="I81" s="11">
        <f>IF($H81="","",$H81-TODAY())</f>
        <v/>
      </c>
      <c r="J81" s="12">
        <f>IF($G81="","",IF($G81="廃止","対象外",IF($H81="","周期を入力",IF($I81&lt;0,"期限切れ",IF($I81&lt;='集計を見る'!$B$6,"要見直し","OK")))))</f>
        <v/>
      </c>
      <c r="K81" s="11">
        <f>IF($G81="","",IF($G81="公開中",100,IF($G81="レビュー中",80,IF($G81="作成中",40,IF($G81="未着手",0,"")))))</f>
        <v/>
      </c>
    </row>
    <row r="82" hidden="1" ht="22" customHeight="1">
      <c r="A82" s="33" t="n"/>
      <c r="B82" s="34" t="n"/>
      <c r="C82" s="34" t="n"/>
      <c r="D82" s="33" t="n"/>
      <c r="E82" s="35" t="n"/>
      <c r="F82" s="36" t="n"/>
      <c r="G82" s="34" t="n"/>
      <c r="H82" s="7">
        <f>IF(OR($E82="",$F82=""),"",DATE(YEAR($E82),MONTH($E82)+$F82,DAY($E82)))</f>
        <v/>
      </c>
      <c r="I82" s="8">
        <f>IF($H82="","",$H82-TODAY())</f>
        <v/>
      </c>
      <c r="J82" s="9">
        <f>IF($G82="","",IF($G82="廃止","対象外",IF($H82="","周期を入力",IF($I82&lt;0,"期限切れ",IF($I82&lt;='集計を見る'!$B$6,"要見直し","OK")))))</f>
        <v/>
      </c>
      <c r="K82" s="8">
        <f>IF($G82="","",IF($G82="公開中",100,IF($G82="レビュー中",80,IF($G82="作成中",40,IF($G82="未着手",0,"")))))</f>
        <v/>
      </c>
    </row>
    <row r="83" hidden="1" ht="22" customHeight="1">
      <c r="A83" s="33" t="n"/>
      <c r="B83" s="34" t="n"/>
      <c r="C83" s="34" t="n"/>
      <c r="D83" s="33" t="n"/>
      <c r="E83" s="35" t="n"/>
      <c r="F83" s="36" t="n"/>
      <c r="G83" s="34" t="n"/>
      <c r="H83" s="10">
        <f>IF(OR($E83="",$F83=""),"",DATE(YEAR($E83),MONTH($E83)+$F83,DAY($E83)))</f>
        <v/>
      </c>
      <c r="I83" s="11">
        <f>IF($H83="","",$H83-TODAY())</f>
        <v/>
      </c>
      <c r="J83" s="12">
        <f>IF($G83="","",IF($G83="廃止","対象外",IF($H83="","周期を入力",IF($I83&lt;0,"期限切れ",IF($I83&lt;='集計を見る'!$B$6,"要見直し","OK")))))</f>
        <v/>
      </c>
      <c r="K83" s="11">
        <f>IF($G83="","",IF($G83="公開中",100,IF($G83="レビュー中",80,IF($G83="作成中",40,IF($G83="未着手",0,"")))))</f>
        <v/>
      </c>
    </row>
    <row r="84" hidden="1" ht="22" customHeight="1">
      <c r="A84" s="33" t="n"/>
      <c r="B84" s="34" t="n"/>
      <c r="C84" s="34" t="n"/>
      <c r="D84" s="33" t="n"/>
      <c r="E84" s="35" t="n"/>
      <c r="F84" s="36" t="n"/>
      <c r="G84" s="34" t="n"/>
      <c r="H84" s="7">
        <f>IF(OR($E84="",$F84=""),"",DATE(YEAR($E84),MONTH($E84)+$F84,DAY($E84)))</f>
        <v/>
      </c>
      <c r="I84" s="8">
        <f>IF($H84="","",$H84-TODAY())</f>
        <v/>
      </c>
      <c r="J84" s="9">
        <f>IF($G84="","",IF($G84="廃止","対象外",IF($H84="","周期を入力",IF($I84&lt;0,"期限切れ",IF($I84&lt;='集計を見る'!$B$6,"要見直し","OK")))))</f>
        <v/>
      </c>
      <c r="K84" s="8">
        <f>IF($G84="","",IF($G84="公開中",100,IF($G84="レビュー中",80,IF($G84="作成中",40,IF($G84="未着手",0,"")))))</f>
        <v/>
      </c>
    </row>
    <row r="85" hidden="1" ht="22" customHeight="1">
      <c r="A85" s="33" t="n"/>
      <c r="B85" s="34" t="n"/>
      <c r="C85" s="34" t="n"/>
      <c r="D85" s="33" t="n"/>
      <c r="E85" s="35" t="n"/>
      <c r="F85" s="36" t="n"/>
      <c r="G85" s="34" t="n"/>
      <c r="H85" s="10">
        <f>IF(OR($E85="",$F85=""),"",DATE(YEAR($E85),MONTH($E85)+$F85,DAY($E85)))</f>
        <v/>
      </c>
      <c r="I85" s="11">
        <f>IF($H85="","",$H85-TODAY())</f>
        <v/>
      </c>
      <c r="J85" s="12">
        <f>IF($G85="","",IF($G85="廃止","対象外",IF($H85="","周期を入力",IF($I85&lt;0,"期限切れ",IF($I85&lt;='集計を見る'!$B$6,"要見直し","OK")))))</f>
        <v/>
      </c>
      <c r="K85" s="11">
        <f>IF($G85="","",IF($G85="公開中",100,IF($G85="レビュー中",80,IF($G85="作成中",40,IF($G85="未着手",0,"")))))</f>
        <v/>
      </c>
    </row>
    <row r="86" hidden="1" ht="22" customHeight="1">
      <c r="A86" s="33" t="n"/>
      <c r="B86" s="34" t="n"/>
      <c r="C86" s="34" t="n"/>
      <c r="D86" s="33" t="n"/>
      <c r="E86" s="35" t="n"/>
      <c r="F86" s="36" t="n"/>
      <c r="G86" s="34" t="n"/>
      <c r="H86" s="7">
        <f>IF(OR($E86="",$F86=""),"",DATE(YEAR($E86),MONTH($E86)+$F86,DAY($E86)))</f>
        <v/>
      </c>
      <c r="I86" s="8">
        <f>IF($H86="","",$H86-TODAY())</f>
        <v/>
      </c>
      <c r="J86" s="9">
        <f>IF($G86="","",IF($G86="廃止","対象外",IF($H86="","周期を入力",IF($I86&lt;0,"期限切れ",IF($I86&lt;='集計を見る'!$B$6,"要見直し","OK")))))</f>
        <v/>
      </c>
      <c r="K86" s="8">
        <f>IF($G86="","",IF($G86="公開中",100,IF($G86="レビュー中",80,IF($G86="作成中",40,IF($G86="未着手",0,"")))))</f>
        <v/>
      </c>
    </row>
    <row r="87" hidden="1" ht="22" customHeight="1">
      <c r="A87" s="33" t="n"/>
      <c r="B87" s="34" t="n"/>
      <c r="C87" s="34" t="n"/>
      <c r="D87" s="33" t="n"/>
      <c r="E87" s="35" t="n"/>
      <c r="F87" s="36" t="n"/>
      <c r="G87" s="34" t="n"/>
      <c r="H87" s="10">
        <f>IF(OR($E87="",$F87=""),"",DATE(YEAR($E87),MONTH($E87)+$F87,DAY($E87)))</f>
        <v/>
      </c>
      <c r="I87" s="11">
        <f>IF($H87="","",$H87-TODAY())</f>
        <v/>
      </c>
      <c r="J87" s="12">
        <f>IF($G87="","",IF($G87="廃止","対象外",IF($H87="","周期を入力",IF($I87&lt;0,"期限切れ",IF($I87&lt;='集計を見る'!$B$6,"要見直し","OK")))))</f>
        <v/>
      </c>
      <c r="K87" s="11">
        <f>IF($G87="","",IF($G87="公開中",100,IF($G87="レビュー中",80,IF($G87="作成中",40,IF($G87="未着手",0,"")))))</f>
        <v/>
      </c>
    </row>
    <row r="88" hidden="1" ht="22" customHeight="1">
      <c r="A88" s="33" t="n"/>
      <c r="B88" s="34" t="n"/>
      <c r="C88" s="34" t="n"/>
      <c r="D88" s="33" t="n"/>
      <c r="E88" s="35" t="n"/>
      <c r="F88" s="36" t="n"/>
      <c r="G88" s="34" t="n"/>
      <c r="H88" s="7">
        <f>IF(OR($E88="",$F88=""),"",DATE(YEAR($E88),MONTH($E88)+$F88,DAY($E88)))</f>
        <v/>
      </c>
      <c r="I88" s="8">
        <f>IF($H88="","",$H88-TODAY())</f>
        <v/>
      </c>
      <c r="J88" s="9">
        <f>IF($G88="","",IF($G88="廃止","対象外",IF($H88="","周期を入力",IF($I88&lt;0,"期限切れ",IF($I88&lt;='集計を見る'!$B$6,"要見直し","OK")))))</f>
        <v/>
      </c>
      <c r="K88" s="8">
        <f>IF($G88="","",IF($G88="公開中",100,IF($G88="レビュー中",80,IF($G88="作成中",40,IF($G88="未着手",0,"")))))</f>
        <v/>
      </c>
    </row>
    <row r="89" hidden="1" ht="22" customHeight="1">
      <c r="A89" s="33" t="n"/>
      <c r="B89" s="34" t="n"/>
      <c r="C89" s="34" t="n"/>
      <c r="D89" s="33" t="n"/>
      <c r="E89" s="35" t="n"/>
      <c r="F89" s="36" t="n"/>
      <c r="G89" s="34" t="n"/>
      <c r="H89" s="10">
        <f>IF(OR($E89="",$F89=""),"",DATE(YEAR($E89),MONTH($E89)+$F89,DAY($E89)))</f>
        <v/>
      </c>
      <c r="I89" s="11">
        <f>IF($H89="","",$H89-TODAY())</f>
        <v/>
      </c>
      <c r="J89" s="12">
        <f>IF($G89="","",IF($G89="廃止","対象外",IF($H89="","周期を入力",IF($I89&lt;0,"期限切れ",IF($I89&lt;='集計を見る'!$B$6,"要見直し","OK")))))</f>
        <v/>
      </c>
      <c r="K89" s="11">
        <f>IF($G89="","",IF($G89="公開中",100,IF($G89="レビュー中",80,IF($G89="作成中",40,IF($G89="未着手",0,"")))))</f>
        <v/>
      </c>
    </row>
    <row r="90" hidden="1" ht="22" customHeight="1">
      <c r="A90" s="33" t="n"/>
      <c r="B90" s="34" t="n"/>
      <c r="C90" s="34" t="n"/>
      <c r="D90" s="33" t="n"/>
      <c r="E90" s="35" t="n"/>
      <c r="F90" s="36" t="n"/>
      <c r="G90" s="34" t="n"/>
      <c r="H90" s="7">
        <f>IF(OR($E90="",$F90=""),"",DATE(YEAR($E90),MONTH($E90)+$F90,DAY($E90)))</f>
        <v/>
      </c>
      <c r="I90" s="8">
        <f>IF($H90="","",$H90-TODAY())</f>
        <v/>
      </c>
      <c r="J90" s="9">
        <f>IF($G90="","",IF($G90="廃止","対象外",IF($H90="","周期を入力",IF($I90&lt;0,"期限切れ",IF($I90&lt;='集計を見る'!$B$6,"要見直し","OK")))))</f>
        <v/>
      </c>
      <c r="K90" s="8">
        <f>IF($G90="","",IF($G90="公開中",100,IF($G90="レビュー中",80,IF($G90="作成中",40,IF($G90="未着手",0,"")))))</f>
        <v/>
      </c>
    </row>
    <row r="91" hidden="1" ht="22" customHeight="1">
      <c r="A91" s="33" t="n"/>
      <c r="B91" s="34" t="n"/>
      <c r="C91" s="34" t="n"/>
      <c r="D91" s="33" t="n"/>
      <c r="E91" s="35" t="n"/>
      <c r="F91" s="36" t="n"/>
      <c r="G91" s="34" t="n"/>
      <c r="H91" s="10">
        <f>IF(OR($E91="",$F91=""),"",DATE(YEAR($E91),MONTH($E91)+$F91,DAY($E91)))</f>
        <v/>
      </c>
      <c r="I91" s="11">
        <f>IF($H91="","",$H91-TODAY())</f>
        <v/>
      </c>
      <c r="J91" s="12">
        <f>IF($G91="","",IF($G91="廃止","対象外",IF($H91="","周期を入力",IF($I91&lt;0,"期限切れ",IF($I91&lt;='集計を見る'!$B$6,"要見直し","OK")))))</f>
        <v/>
      </c>
      <c r="K91" s="11">
        <f>IF($G91="","",IF($G91="公開中",100,IF($G91="レビュー中",80,IF($G91="作成中",40,IF($G91="未着手",0,"")))))</f>
        <v/>
      </c>
    </row>
    <row r="92" hidden="1" ht="22" customHeight="1">
      <c r="A92" s="33" t="n"/>
      <c r="B92" s="34" t="n"/>
      <c r="C92" s="34" t="n"/>
      <c r="D92" s="33" t="n"/>
      <c r="E92" s="35" t="n"/>
      <c r="F92" s="36" t="n"/>
      <c r="G92" s="34" t="n"/>
      <c r="H92" s="7">
        <f>IF(OR($E92="",$F92=""),"",DATE(YEAR($E92),MONTH($E92)+$F92,DAY($E92)))</f>
        <v/>
      </c>
      <c r="I92" s="8">
        <f>IF($H92="","",$H92-TODAY())</f>
        <v/>
      </c>
      <c r="J92" s="9">
        <f>IF($G92="","",IF($G92="廃止","対象外",IF($H92="","周期を入力",IF($I92&lt;0,"期限切れ",IF($I92&lt;='集計を見る'!$B$6,"要見直し","OK")))))</f>
        <v/>
      </c>
      <c r="K92" s="8">
        <f>IF($G92="","",IF($G92="公開中",100,IF($G92="レビュー中",80,IF($G92="作成中",40,IF($G92="未着手",0,"")))))</f>
        <v/>
      </c>
    </row>
    <row r="93" hidden="1" ht="22" customHeight="1">
      <c r="A93" s="33" t="n"/>
      <c r="B93" s="34" t="n"/>
      <c r="C93" s="34" t="n"/>
      <c r="D93" s="33" t="n"/>
      <c r="E93" s="35" t="n"/>
      <c r="F93" s="36" t="n"/>
      <c r="G93" s="34" t="n"/>
      <c r="H93" s="10">
        <f>IF(OR($E93="",$F93=""),"",DATE(YEAR($E93),MONTH($E93)+$F93,DAY($E93)))</f>
        <v/>
      </c>
      <c r="I93" s="11">
        <f>IF($H93="","",$H93-TODAY())</f>
        <v/>
      </c>
      <c r="J93" s="12">
        <f>IF($G93="","",IF($G93="廃止","対象外",IF($H93="","周期を入力",IF($I93&lt;0,"期限切れ",IF($I93&lt;='集計を見る'!$B$6,"要見直し","OK")))))</f>
        <v/>
      </c>
      <c r="K93" s="11">
        <f>IF($G93="","",IF($G93="公開中",100,IF($G93="レビュー中",80,IF($G93="作成中",40,IF($G93="未着手",0,"")))))</f>
        <v/>
      </c>
    </row>
    <row r="94" hidden="1" ht="22" customHeight="1">
      <c r="A94" s="33" t="n"/>
      <c r="B94" s="34" t="n"/>
      <c r="C94" s="34" t="n"/>
      <c r="D94" s="33" t="n"/>
      <c r="E94" s="35" t="n"/>
      <c r="F94" s="36" t="n"/>
      <c r="G94" s="34" t="n"/>
      <c r="H94" s="7">
        <f>IF(OR($E94="",$F94=""),"",DATE(YEAR($E94),MONTH($E94)+$F94,DAY($E94)))</f>
        <v/>
      </c>
      <c r="I94" s="8">
        <f>IF($H94="","",$H94-TODAY())</f>
        <v/>
      </c>
      <c r="J94" s="9">
        <f>IF($G94="","",IF($G94="廃止","対象外",IF($H94="","周期を入力",IF($I94&lt;0,"期限切れ",IF($I94&lt;='集計を見る'!$B$6,"要見直し","OK")))))</f>
        <v/>
      </c>
      <c r="K94" s="8">
        <f>IF($G94="","",IF($G94="公開中",100,IF($G94="レビュー中",80,IF($G94="作成中",40,IF($G94="未着手",0,"")))))</f>
        <v/>
      </c>
    </row>
    <row r="95" hidden="1" ht="22" customHeight="1">
      <c r="A95" s="33" t="n"/>
      <c r="B95" s="34" t="n"/>
      <c r="C95" s="34" t="n"/>
      <c r="D95" s="33" t="n"/>
      <c r="E95" s="35" t="n"/>
      <c r="F95" s="36" t="n"/>
      <c r="G95" s="34" t="n"/>
      <c r="H95" s="10">
        <f>IF(OR($E95="",$F95=""),"",DATE(YEAR($E95),MONTH($E95)+$F95,DAY($E95)))</f>
        <v/>
      </c>
      <c r="I95" s="11">
        <f>IF($H95="","",$H95-TODAY())</f>
        <v/>
      </c>
      <c r="J95" s="12">
        <f>IF($G95="","",IF($G95="廃止","対象外",IF($H95="","周期を入力",IF($I95&lt;0,"期限切れ",IF($I95&lt;='集計を見る'!$B$6,"要見直し","OK")))))</f>
        <v/>
      </c>
      <c r="K95" s="11">
        <f>IF($G95="","",IF($G95="公開中",100,IF($G95="レビュー中",80,IF($G95="作成中",40,IF($G95="未着手",0,"")))))</f>
        <v/>
      </c>
    </row>
    <row r="96" hidden="1" ht="22" customHeight="1">
      <c r="A96" s="33" t="n"/>
      <c r="B96" s="34" t="n"/>
      <c r="C96" s="34" t="n"/>
      <c r="D96" s="33" t="n"/>
      <c r="E96" s="35" t="n"/>
      <c r="F96" s="36" t="n"/>
      <c r="G96" s="34" t="n"/>
      <c r="H96" s="7">
        <f>IF(OR($E96="",$F96=""),"",DATE(YEAR($E96),MONTH($E96)+$F96,DAY($E96)))</f>
        <v/>
      </c>
      <c r="I96" s="8">
        <f>IF($H96="","",$H96-TODAY())</f>
        <v/>
      </c>
      <c r="J96" s="9">
        <f>IF($G96="","",IF($G96="廃止","対象外",IF($H96="","周期を入力",IF($I96&lt;0,"期限切れ",IF($I96&lt;='集計を見る'!$B$6,"要見直し","OK")))))</f>
        <v/>
      </c>
      <c r="K96" s="8">
        <f>IF($G96="","",IF($G96="公開中",100,IF($G96="レビュー中",80,IF($G96="作成中",40,IF($G96="未着手",0,"")))))</f>
        <v/>
      </c>
    </row>
    <row r="97" hidden="1" ht="22" customHeight="1">
      <c r="A97" s="33" t="n"/>
      <c r="B97" s="34" t="n"/>
      <c r="C97" s="34" t="n"/>
      <c r="D97" s="33" t="n"/>
      <c r="E97" s="35" t="n"/>
      <c r="F97" s="36" t="n"/>
      <c r="G97" s="34" t="n"/>
      <c r="H97" s="10">
        <f>IF(OR($E97="",$F97=""),"",DATE(YEAR($E97),MONTH($E97)+$F97,DAY($E97)))</f>
        <v/>
      </c>
      <c r="I97" s="11">
        <f>IF($H97="","",$H97-TODAY())</f>
        <v/>
      </c>
      <c r="J97" s="12">
        <f>IF($G97="","",IF($G97="廃止","対象外",IF($H97="","周期を入力",IF($I97&lt;0,"期限切れ",IF($I97&lt;='集計を見る'!$B$6,"要見直し","OK")))))</f>
        <v/>
      </c>
      <c r="K97" s="11">
        <f>IF($G97="","",IF($G97="公開中",100,IF($G97="レビュー中",80,IF($G97="作成中",40,IF($G97="未着手",0,"")))))</f>
        <v/>
      </c>
    </row>
    <row r="98" hidden="1" ht="22" customHeight="1">
      <c r="A98" s="33" t="n"/>
      <c r="B98" s="34" t="n"/>
      <c r="C98" s="34" t="n"/>
      <c r="D98" s="33" t="n"/>
      <c r="E98" s="35" t="n"/>
      <c r="F98" s="36" t="n"/>
      <c r="G98" s="34" t="n"/>
      <c r="H98" s="7">
        <f>IF(OR($E98="",$F98=""),"",DATE(YEAR($E98),MONTH($E98)+$F98,DAY($E98)))</f>
        <v/>
      </c>
      <c r="I98" s="8">
        <f>IF($H98="","",$H98-TODAY())</f>
        <v/>
      </c>
      <c r="J98" s="9">
        <f>IF($G98="","",IF($G98="廃止","対象外",IF($H98="","周期を入力",IF($I98&lt;0,"期限切れ",IF($I98&lt;='集計を見る'!$B$6,"要見直し","OK")))))</f>
        <v/>
      </c>
      <c r="K98" s="8">
        <f>IF($G98="","",IF($G98="公開中",100,IF($G98="レビュー中",80,IF($G98="作成中",40,IF($G98="未着手",0,"")))))</f>
        <v/>
      </c>
    </row>
    <row r="99" hidden="1" ht="22" customHeight="1">
      <c r="A99" s="33" t="n"/>
      <c r="B99" s="34" t="n"/>
      <c r="C99" s="34" t="n"/>
      <c r="D99" s="33" t="n"/>
      <c r="E99" s="35" t="n"/>
      <c r="F99" s="36" t="n"/>
      <c r="G99" s="34" t="n"/>
      <c r="H99" s="10">
        <f>IF(OR($E99="",$F99=""),"",DATE(YEAR($E99),MONTH($E99)+$F99,DAY($E99)))</f>
        <v/>
      </c>
      <c r="I99" s="11">
        <f>IF($H99="","",$H99-TODAY())</f>
        <v/>
      </c>
      <c r="J99" s="12">
        <f>IF($G99="","",IF($G99="廃止","対象外",IF($H99="","周期を入力",IF($I99&lt;0,"期限切れ",IF($I99&lt;='集計を見る'!$B$6,"要見直し","OK")))))</f>
        <v/>
      </c>
      <c r="K99" s="11">
        <f>IF($G99="","",IF($G99="公開中",100,IF($G99="レビュー中",80,IF($G99="作成中",40,IF($G99="未着手",0,"")))))</f>
        <v/>
      </c>
    </row>
    <row r="100" hidden="1" ht="22" customHeight="1">
      <c r="A100" s="33" t="n"/>
      <c r="B100" s="34" t="n"/>
      <c r="C100" s="34" t="n"/>
      <c r="D100" s="33" t="n"/>
      <c r="E100" s="35" t="n"/>
      <c r="F100" s="36" t="n"/>
      <c r="G100" s="34" t="n"/>
      <c r="H100" s="7">
        <f>IF(OR($E100="",$F100=""),"",DATE(YEAR($E100),MONTH($E100)+$F100,DAY($E100)))</f>
        <v/>
      </c>
      <c r="I100" s="8">
        <f>IF($H100="","",$H100-TODAY())</f>
        <v/>
      </c>
      <c r="J100" s="9">
        <f>IF($G100="","",IF($G100="廃止","対象外",IF($H100="","周期を入力",IF($I100&lt;0,"期限切れ",IF($I100&lt;='集計を見る'!$B$6,"要見直し","OK")))))</f>
        <v/>
      </c>
      <c r="K100" s="8">
        <f>IF($G100="","",IF($G100="公開中",100,IF($G100="レビュー中",80,IF($G100="作成中",40,IF($G100="未着手",0,"")))))</f>
        <v/>
      </c>
    </row>
    <row r="101" hidden="1" ht="22" customHeight="1">
      <c r="A101" s="33" t="n"/>
      <c r="B101" s="34" t="n"/>
      <c r="C101" s="34" t="n"/>
      <c r="D101" s="33" t="n"/>
      <c r="E101" s="35" t="n"/>
      <c r="F101" s="36" t="n"/>
      <c r="G101" s="34" t="n"/>
      <c r="H101" s="10">
        <f>IF(OR($E101="",$F101=""),"",DATE(YEAR($E101),MONTH($E101)+$F101,DAY($E101)))</f>
        <v/>
      </c>
      <c r="I101" s="11">
        <f>IF($H101="","",$H101-TODAY())</f>
        <v/>
      </c>
      <c r="J101" s="12">
        <f>IF($G101="","",IF($G101="廃止","対象外",IF($H101="","周期を入力",IF($I101&lt;0,"期限切れ",IF($I101&lt;='集計を見る'!$B$6,"要見直し","OK")))))</f>
        <v/>
      </c>
      <c r="K101" s="11">
        <f>IF($G101="","",IF($G101="公開中",100,IF($G101="レビュー中",80,IF($G101="作成中",40,IF($G101="未着手",0,"")))))</f>
        <v/>
      </c>
    </row>
    <row r="102" hidden="1" ht="22" customHeight="1">
      <c r="A102" s="33" t="n"/>
      <c r="B102" s="34" t="n"/>
      <c r="C102" s="34" t="n"/>
      <c r="D102" s="33" t="n"/>
      <c r="E102" s="35" t="n"/>
      <c r="F102" s="36" t="n"/>
      <c r="G102" s="34" t="n"/>
      <c r="H102" s="7">
        <f>IF(OR($E102="",$F102=""),"",DATE(YEAR($E102),MONTH($E102)+$F102,DAY($E102)))</f>
        <v/>
      </c>
      <c r="I102" s="8">
        <f>IF($H102="","",$H102-TODAY())</f>
        <v/>
      </c>
      <c r="J102" s="9">
        <f>IF($G102="","",IF($G102="廃止","対象外",IF($H102="","周期を入力",IF($I102&lt;0,"期限切れ",IF($I102&lt;='集計を見る'!$B$6,"要見直し","OK")))))</f>
        <v/>
      </c>
      <c r="K102" s="8">
        <f>IF($G102="","",IF($G102="公開中",100,IF($G102="レビュー中",80,IF($G102="作成中",40,IF($G102="未着手",0,"")))))</f>
        <v/>
      </c>
    </row>
    <row r="103" hidden="1" ht="22" customHeight="1">
      <c r="A103" s="33" t="n"/>
      <c r="B103" s="34" t="n"/>
      <c r="C103" s="34" t="n"/>
      <c r="D103" s="33" t="n"/>
      <c r="E103" s="35" t="n"/>
      <c r="F103" s="36" t="n"/>
      <c r="G103" s="34" t="n"/>
      <c r="H103" s="10">
        <f>IF(OR($E103="",$F103=""),"",DATE(YEAR($E103),MONTH($E103)+$F103,DAY($E103)))</f>
        <v/>
      </c>
      <c r="I103" s="11">
        <f>IF($H103="","",$H103-TODAY())</f>
        <v/>
      </c>
      <c r="J103" s="12">
        <f>IF($G103="","",IF($G103="廃止","対象外",IF($H103="","周期を入力",IF($I103&lt;0,"期限切れ",IF($I103&lt;='集計を見る'!$B$6,"要見直し","OK")))))</f>
        <v/>
      </c>
      <c r="K103" s="11">
        <f>IF($G103="","",IF($G103="公開中",100,IF($G103="レビュー中",80,IF($G103="作成中",40,IF($G103="未着手",0,"")))))</f>
        <v/>
      </c>
    </row>
    <row r="104" hidden="1" ht="22" customHeight="1">
      <c r="A104" s="33" t="n"/>
      <c r="B104" s="34" t="n"/>
      <c r="C104" s="34" t="n"/>
      <c r="D104" s="33" t="n"/>
      <c r="E104" s="35" t="n"/>
      <c r="F104" s="36" t="n"/>
      <c r="G104" s="34" t="n"/>
      <c r="H104" s="7">
        <f>IF(OR($E104="",$F104=""),"",DATE(YEAR($E104),MONTH($E104)+$F104,DAY($E104)))</f>
        <v/>
      </c>
      <c r="I104" s="8">
        <f>IF($H104="","",$H104-TODAY())</f>
        <v/>
      </c>
      <c r="J104" s="9">
        <f>IF($G104="","",IF($G104="廃止","対象外",IF($H104="","周期を入力",IF($I104&lt;0,"期限切れ",IF($I104&lt;='集計を見る'!$B$6,"要見直し","OK")))))</f>
        <v/>
      </c>
      <c r="K104" s="8">
        <f>IF($G104="","",IF($G104="公開中",100,IF($G104="レビュー中",80,IF($G104="作成中",40,IF($G104="未着手",0,"")))))</f>
        <v/>
      </c>
    </row>
    <row r="105" hidden="1" ht="22" customHeight="1">
      <c r="A105" s="33" t="n"/>
      <c r="B105" s="34" t="n"/>
      <c r="C105" s="34" t="n"/>
      <c r="D105" s="33" t="n"/>
      <c r="E105" s="35" t="n"/>
      <c r="F105" s="36" t="n"/>
      <c r="G105" s="34" t="n"/>
      <c r="H105" s="10">
        <f>IF(OR($E105="",$F105=""),"",DATE(YEAR($E105),MONTH($E105)+$F105,DAY($E105)))</f>
        <v/>
      </c>
      <c r="I105" s="11">
        <f>IF($H105="","",$H105-TODAY())</f>
        <v/>
      </c>
      <c r="J105" s="12">
        <f>IF($G105="","",IF($G105="廃止","対象外",IF($H105="","周期を入力",IF($I105&lt;0,"期限切れ",IF($I105&lt;='集計を見る'!$B$6,"要見直し","OK")))))</f>
        <v/>
      </c>
      <c r="K105" s="11">
        <f>IF($G105="","",IF($G105="公開中",100,IF($G105="レビュー中",80,IF($G105="作成中",40,IF($G105="未着手",0,"")))))</f>
        <v/>
      </c>
    </row>
    <row r="106" hidden="1" ht="22" customHeight="1">
      <c r="A106" s="33" t="n"/>
      <c r="B106" s="34" t="n"/>
      <c r="C106" s="34" t="n"/>
      <c r="D106" s="33" t="n"/>
      <c r="E106" s="35" t="n"/>
      <c r="F106" s="36" t="n"/>
      <c r="G106" s="34" t="n"/>
      <c r="H106" s="7">
        <f>IF(OR($E106="",$F106=""),"",DATE(YEAR($E106),MONTH($E106)+$F106,DAY($E106)))</f>
        <v/>
      </c>
      <c r="I106" s="8">
        <f>IF($H106="","",$H106-TODAY())</f>
        <v/>
      </c>
      <c r="J106" s="9">
        <f>IF($G106="","",IF($G106="廃止","対象外",IF($H106="","周期を入力",IF($I106&lt;0,"期限切れ",IF($I106&lt;='集計を見る'!$B$6,"要見直し","OK")))))</f>
        <v/>
      </c>
      <c r="K106" s="8">
        <f>IF($G106="","",IF($G106="公開中",100,IF($G106="レビュー中",80,IF($G106="作成中",40,IF($G106="未着手",0,"")))))</f>
        <v/>
      </c>
    </row>
    <row r="107" hidden="1" ht="22" customHeight="1">
      <c r="A107" s="33" t="n"/>
      <c r="B107" s="34" t="n"/>
      <c r="C107" s="34" t="n"/>
      <c r="D107" s="33" t="n"/>
      <c r="E107" s="35" t="n"/>
      <c r="F107" s="36" t="n"/>
      <c r="G107" s="34" t="n"/>
      <c r="H107" s="10">
        <f>IF(OR($E107="",$F107=""),"",DATE(YEAR($E107),MONTH($E107)+$F107,DAY($E107)))</f>
        <v/>
      </c>
      <c r="I107" s="11">
        <f>IF($H107="","",$H107-TODAY())</f>
        <v/>
      </c>
      <c r="J107" s="12">
        <f>IF($G107="","",IF($G107="廃止","対象外",IF($H107="","周期を入力",IF($I107&lt;0,"期限切れ",IF($I107&lt;='集計を見る'!$B$6,"要見直し","OK")))))</f>
        <v/>
      </c>
      <c r="K107" s="11">
        <f>IF($G107="","",IF($G107="公開中",100,IF($G107="レビュー中",80,IF($G107="作成中",40,IF($G107="未着手",0,"")))))</f>
        <v/>
      </c>
    </row>
    <row r="108" hidden="1" ht="22" customHeight="1">
      <c r="A108" s="33" t="n"/>
      <c r="B108" s="34" t="n"/>
      <c r="C108" s="34" t="n"/>
      <c r="D108" s="33" t="n"/>
      <c r="E108" s="35" t="n"/>
      <c r="F108" s="36" t="n"/>
      <c r="G108" s="34" t="n"/>
      <c r="H108" s="7">
        <f>IF(OR($E108="",$F108=""),"",DATE(YEAR($E108),MONTH($E108)+$F108,DAY($E108)))</f>
        <v/>
      </c>
      <c r="I108" s="8">
        <f>IF($H108="","",$H108-TODAY())</f>
        <v/>
      </c>
      <c r="J108" s="9">
        <f>IF($G108="","",IF($G108="廃止","対象外",IF($H108="","周期を入力",IF($I108&lt;0,"期限切れ",IF($I108&lt;='集計を見る'!$B$6,"要見直し","OK")))))</f>
        <v/>
      </c>
      <c r="K108" s="8">
        <f>IF($G108="","",IF($G108="公開中",100,IF($G108="レビュー中",80,IF($G108="作成中",40,IF($G108="未着手",0,"")))))</f>
        <v/>
      </c>
    </row>
    <row r="109" hidden="1" ht="22" customHeight="1">
      <c r="A109" s="33" t="n"/>
      <c r="B109" s="34" t="n"/>
      <c r="C109" s="34" t="n"/>
      <c r="D109" s="33" t="n"/>
      <c r="E109" s="35" t="n"/>
      <c r="F109" s="36" t="n"/>
      <c r="G109" s="34" t="n"/>
      <c r="H109" s="10">
        <f>IF(OR($E109="",$F109=""),"",DATE(YEAR($E109),MONTH($E109)+$F109,DAY($E109)))</f>
        <v/>
      </c>
      <c r="I109" s="11">
        <f>IF($H109="","",$H109-TODAY())</f>
        <v/>
      </c>
      <c r="J109" s="12">
        <f>IF($G109="","",IF($G109="廃止","対象外",IF($H109="","周期を入力",IF($I109&lt;0,"期限切れ",IF($I109&lt;='集計を見る'!$B$6,"要見直し","OK")))))</f>
        <v/>
      </c>
      <c r="K109" s="11">
        <f>IF($G109="","",IF($G109="公開中",100,IF($G109="レビュー中",80,IF($G109="作成中",40,IF($G109="未着手",0,"")))))</f>
        <v/>
      </c>
    </row>
    <row r="110" hidden="1" ht="22" customHeight="1">
      <c r="A110" s="33" t="n"/>
      <c r="B110" s="34" t="n"/>
      <c r="C110" s="34" t="n"/>
      <c r="D110" s="33" t="n"/>
      <c r="E110" s="35" t="n"/>
      <c r="F110" s="36" t="n"/>
      <c r="G110" s="34" t="n"/>
      <c r="H110" s="7">
        <f>IF(OR($E110="",$F110=""),"",DATE(YEAR($E110),MONTH($E110)+$F110,DAY($E110)))</f>
        <v/>
      </c>
      <c r="I110" s="8">
        <f>IF($H110="","",$H110-TODAY())</f>
        <v/>
      </c>
      <c r="J110" s="9">
        <f>IF($G110="","",IF($G110="廃止","対象外",IF($H110="","周期を入力",IF($I110&lt;0,"期限切れ",IF($I110&lt;='集計を見る'!$B$6,"要見直し","OK")))))</f>
        <v/>
      </c>
      <c r="K110" s="8">
        <f>IF($G110="","",IF($G110="公開中",100,IF($G110="レビュー中",80,IF($G110="作成中",40,IF($G110="未着手",0,"")))))</f>
        <v/>
      </c>
    </row>
    <row r="111" hidden="1" ht="22" customHeight="1">
      <c r="A111" s="33" t="n"/>
      <c r="B111" s="34" t="n"/>
      <c r="C111" s="34" t="n"/>
      <c r="D111" s="33" t="n"/>
      <c r="E111" s="35" t="n"/>
      <c r="F111" s="36" t="n"/>
      <c r="G111" s="34" t="n"/>
      <c r="H111" s="10">
        <f>IF(OR($E111="",$F111=""),"",DATE(YEAR($E111),MONTH($E111)+$F111,DAY($E111)))</f>
        <v/>
      </c>
      <c r="I111" s="11">
        <f>IF($H111="","",$H111-TODAY())</f>
        <v/>
      </c>
      <c r="J111" s="12">
        <f>IF($G111="","",IF($G111="廃止","対象外",IF($H111="","周期を入力",IF($I111&lt;0,"期限切れ",IF($I111&lt;='集計を見る'!$B$6,"要見直し","OK")))))</f>
        <v/>
      </c>
      <c r="K111" s="11">
        <f>IF($G111="","",IF($G111="公開中",100,IF($G111="レビュー中",80,IF($G111="作成中",40,IF($G111="未着手",0,"")))))</f>
        <v/>
      </c>
    </row>
    <row r="112" hidden="1" ht="22" customHeight="1">
      <c r="A112" s="33" t="n"/>
      <c r="B112" s="34" t="n"/>
      <c r="C112" s="34" t="n"/>
      <c r="D112" s="33" t="n"/>
      <c r="E112" s="35" t="n"/>
      <c r="F112" s="36" t="n"/>
      <c r="G112" s="34" t="n"/>
      <c r="H112" s="7">
        <f>IF(OR($E112="",$F112=""),"",DATE(YEAR($E112),MONTH($E112)+$F112,DAY($E112)))</f>
        <v/>
      </c>
      <c r="I112" s="8">
        <f>IF($H112="","",$H112-TODAY())</f>
        <v/>
      </c>
      <c r="J112" s="9">
        <f>IF($G112="","",IF($G112="廃止","対象外",IF($H112="","周期を入力",IF($I112&lt;0,"期限切れ",IF($I112&lt;='集計を見る'!$B$6,"要見直し","OK")))))</f>
        <v/>
      </c>
      <c r="K112" s="8">
        <f>IF($G112="","",IF($G112="公開中",100,IF($G112="レビュー中",80,IF($G112="作成中",40,IF($G112="未着手",0,"")))))</f>
        <v/>
      </c>
    </row>
    <row r="113" hidden="1" ht="22" customHeight="1">
      <c r="A113" s="33" t="n"/>
      <c r="B113" s="34" t="n"/>
      <c r="C113" s="34" t="n"/>
      <c r="D113" s="33" t="n"/>
      <c r="E113" s="35" t="n"/>
      <c r="F113" s="36" t="n"/>
      <c r="G113" s="34" t="n"/>
      <c r="H113" s="10">
        <f>IF(OR($E113="",$F113=""),"",DATE(YEAR($E113),MONTH($E113)+$F113,DAY($E113)))</f>
        <v/>
      </c>
      <c r="I113" s="11">
        <f>IF($H113="","",$H113-TODAY())</f>
        <v/>
      </c>
      <c r="J113" s="12">
        <f>IF($G113="","",IF($G113="廃止","対象外",IF($H113="","周期を入力",IF($I113&lt;0,"期限切れ",IF($I113&lt;='集計を見る'!$B$6,"要見直し","OK")))))</f>
        <v/>
      </c>
      <c r="K113" s="11">
        <f>IF($G113="","",IF($G113="公開中",100,IF($G113="レビュー中",80,IF($G113="作成中",40,IF($G113="未着手",0,"")))))</f>
        <v/>
      </c>
    </row>
    <row r="114" hidden="1" ht="22" customHeight="1">
      <c r="A114" s="33" t="n"/>
      <c r="B114" s="34" t="n"/>
      <c r="C114" s="34" t="n"/>
      <c r="D114" s="33" t="n"/>
      <c r="E114" s="35" t="n"/>
      <c r="F114" s="36" t="n"/>
      <c r="G114" s="34" t="n"/>
      <c r="H114" s="7">
        <f>IF(OR($E114="",$F114=""),"",DATE(YEAR($E114),MONTH($E114)+$F114,DAY($E114)))</f>
        <v/>
      </c>
      <c r="I114" s="8">
        <f>IF($H114="","",$H114-TODAY())</f>
        <v/>
      </c>
      <c r="J114" s="9">
        <f>IF($G114="","",IF($G114="廃止","対象外",IF($H114="","周期を入力",IF($I114&lt;0,"期限切れ",IF($I114&lt;='集計を見る'!$B$6,"要見直し","OK")))))</f>
        <v/>
      </c>
      <c r="K114" s="8">
        <f>IF($G114="","",IF($G114="公開中",100,IF($G114="レビュー中",80,IF($G114="作成中",40,IF($G114="未着手",0,"")))))</f>
        <v/>
      </c>
    </row>
    <row r="115" hidden="1" ht="22" customHeight="1">
      <c r="A115" s="33" t="n"/>
      <c r="B115" s="34" t="n"/>
      <c r="C115" s="34" t="n"/>
      <c r="D115" s="33" t="n"/>
      <c r="E115" s="35" t="n"/>
      <c r="F115" s="36" t="n"/>
      <c r="G115" s="34" t="n"/>
      <c r="H115" s="10">
        <f>IF(OR($E115="",$F115=""),"",DATE(YEAR($E115),MONTH($E115)+$F115,DAY($E115)))</f>
        <v/>
      </c>
      <c r="I115" s="11">
        <f>IF($H115="","",$H115-TODAY())</f>
        <v/>
      </c>
      <c r="J115" s="12">
        <f>IF($G115="","",IF($G115="廃止","対象外",IF($H115="","周期を入力",IF($I115&lt;0,"期限切れ",IF($I115&lt;='集計を見る'!$B$6,"要見直し","OK")))))</f>
        <v/>
      </c>
      <c r="K115" s="11">
        <f>IF($G115="","",IF($G115="公開中",100,IF($G115="レビュー中",80,IF($G115="作成中",40,IF($G115="未着手",0,"")))))</f>
        <v/>
      </c>
    </row>
    <row r="116" hidden="1" ht="22" customHeight="1">
      <c r="A116" s="33" t="n"/>
      <c r="B116" s="34" t="n"/>
      <c r="C116" s="34" t="n"/>
      <c r="D116" s="33" t="n"/>
      <c r="E116" s="35" t="n"/>
      <c r="F116" s="36" t="n"/>
      <c r="G116" s="34" t="n"/>
      <c r="H116" s="7">
        <f>IF(OR($E116="",$F116=""),"",DATE(YEAR($E116),MONTH($E116)+$F116,DAY($E116)))</f>
        <v/>
      </c>
      <c r="I116" s="8">
        <f>IF($H116="","",$H116-TODAY())</f>
        <v/>
      </c>
      <c r="J116" s="9">
        <f>IF($G116="","",IF($G116="廃止","対象外",IF($H116="","周期を入力",IF($I116&lt;0,"期限切れ",IF($I116&lt;='集計を見る'!$B$6,"要見直し","OK")))))</f>
        <v/>
      </c>
      <c r="K116" s="8">
        <f>IF($G116="","",IF($G116="公開中",100,IF($G116="レビュー中",80,IF($G116="作成中",40,IF($G116="未着手",0,"")))))</f>
        <v/>
      </c>
    </row>
    <row r="117" hidden="1" ht="22" customHeight="1">
      <c r="A117" s="33" t="n"/>
      <c r="B117" s="34" t="n"/>
      <c r="C117" s="34" t="n"/>
      <c r="D117" s="33" t="n"/>
      <c r="E117" s="35" t="n"/>
      <c r="F117" s="36" t="n"/>
      <c r="G117" s="34" t="n"/>
      <c r="H117" s="10">
        <f>IF(OR($E117="",$F117=""),"",DATE(YEAR($E117),MONTH($E117)+$F117,DAY($E117)))</f>
        <v/>
      </c>
      <c r="I117" s="11">
        <f>IF($H117="","",$H117-TODAY())</f>
        <v/>
      </c>
      <c r="J117" s="12">
        <f>IF($G117="","",IF($G117="廃止","対象外",IF($H117="","周期を入力",IF($I117&lt;0,"期限切れ",IF($I117&lt;='集計を見る'!$B$6,"要見直し","OK")))))</f>
        <v/>
      </c>
      <c r="K117" s="11">
        <f>IF($G117="","",IF($G117="公開中",100,IF($G117="レビュー中",80,IF($G117="作成中",40,IF($G117="未着手",0,"")))))</f>
        <v/>
      </c>
    </row>
    <row r="118" hidden="1" ht="22" customHeight="1">
      <c r="A118" s="33" t="n"/>
      <c r="B118" s="34" t="n"/>
      <c r="C118" s="34" t="n"/>
      <c r="D118" s="33" t="n"/>
      <c r="E118" s="35" t="n"/>
      <c r="F118" s="36" t="n"/>
      <c r="G118" s="34" t="n"/>
      <c r="H118" s="7">
        <f>IF(OR($E118="",$F118=""),"",DATE(YEAR($E118),MONTH($E118)+$F118,DAY($E118)))</f>
        <v/>
      </c>
      <c r="I118" s="8">
        <f>IF($H118="","",$H118-TODAY())</f>
        <v/>
      </c>
      <c r="J118" s="9">
        <f>IF($G118="","",IF($G118="廃止","対象外",IF($H118="","周期を入力",IF($I118&lt;0,"期限切れ",IF($I118&lt;='集計を見る'!$B$6,"要見直し","OK")))))</f>
        <v/>
      </c>
      <c r="K118" s="8">
        <f>IF($G118="","",IF($G118="公開中",100,IF($G118="レビュー中",80,IF($G118="作成中",40,IF($G118="未着手",0,"")))))</f>
        <v/>
      </c>
    </row>
    <row r="119" hidden="1" ht="22" customHeight="1">
      <c r="A119" s="33" t="n"/>
      <c r="B119" s="34" t="n"/>
      <c r="C119" s="34" t="n"/>
      <c r="D119" s="33" t="n"/>
      <c r="E119" s="35" t="n"/>
      <c r="F119" s="36" t="n"/>
      <c r="G119" s="34" t="n"/>
      <c r="H119" s="10">
        <f>IF(OR($E119="",$F119=""),"",DATE(YEAR($E119),MONTH($E119)+$F119,DAY($E119)))</f>
        <v/>
      </c>
      <c r="I119" s="11">
        <f>IF($H119="","",$H119-TODAY())</f>
        <v/>
      </c>
      <c r="J119" s="12">
        <f>IF($G119="","",IF($G119="廃止","対象外",IF($H119="","周期を入力",IF($I119&lt;0,"期限切れ",IF($I119&lt;='集計を見る'!$B$6,"要見直し","OK")))))</f>
        <v/>
      </c>
      <c r="K119" s="11">
        <f>IF($G119="","",IF($G119="公開中",100,IF($G119="レビュー中",80,IF($G119="作成中",40,IF($G119="未着手",0,"")))))</f>
        <v/>
      </c>
    </row>
    <row r="120" hidden="1" ht="22" customHeight="1">
      <c r="A120" s="33" t="n"/>
      <c r="B120" s="34" t="n"/>
      <c r="C120" s="34" t="n"/>
      <c r="D120" s="33" t="n"/>
      <c r="E120" s="35" t="n"/>
      <c r="F120" s="36" t="n"/>
      <c r="G120" s="34" t="n"/>
      <c r="H120" s="7">
        <f>IF(OR($E120="",$F120=""),"",DATE(YEAR($E120),MONTH($E120)+$F120,DAY($E120)))</f>
        <v/>
      </c>
      <c r="I120" s="8">
        <f>IF($H120="","",$H120-TODAY())</f>
        <v/>
      </c>
      <c r="J120" s="9">
        <f>IF($G120="","",IF($G120="廃止","対象外",IF($H120="","周期を入力",IF($I120&lt;0,"期限切れ",IF($I120&lt;='集計を見る'!$B$6,"要見直し","OK")))))</f>
        <v/>
      </c>
      <c r="K120" s="8">
        <f>IF($G120="","",IF($G120="公開中",100,IF($G120="レビュー中",80,IF($G120="作成中",40,IF($G120="未着手",0,"")))))</f>
        <v/>
      </c>
    </row>
    <row r="121" hidden="1" ht="22" customHeight="1">
      <c r="A121" s="33" t="n"/>
      <c r="B121" s="34" t="n"/>
      <c r="C121" s="34" t="n"/>
      <c r="D121" s="33" t="n"/>
      <c r="E121" s="35" t="n"/>
      <c r="F121" s="36" t="n"/>
      <c r="G121" s="34" t="n"/>
      <c r="H121" s="10">
        <f>IF(OR($E121="",$F121=""),"",DATE(YEAR($E121),MONTH($E121)+$F121,DAY($E121)))</f>
        <v/>
      </c>
      <c r="I121" s="11">
        <f>IF($H121="","",$H121-TODAY())</f>
        <v/>
      </c>
      <c r="J121" s="12">
        <f>IF($G121="","",IF($G121="廃止","対象外",IF($H121="","周期を入力",IF($I121&lt;0,"期限切れ",IF($I121&lt;='集計を見る'!$B$6,"要見直し","OK")))))</f>
        <v/>
      </c>
      <c r="K121" s="11">
        <f>IF($G121="","",IF($G121="公開中",100,IF($G121="レビュー中",80,IF($G121="作成中",40,IF($G121="未着手",0,"")))))</f>
        <v/>
      </c>
    </row>
    <row r="122" hidden="1" ht="22" customHeight="1">
      <c r="A122" s="33" t="n"/>
      <c r="B122" s="34" t="n"/>
      <c r="C122" s="34" t="n"/>
      <c r="D122" s="33" t="n"/>
      <c r="E122" s="35" t="n"/>
      <c r="F122" s="36" t="n"/>
      <c r="G122" s="34" t="n"/>
      <c r="H122" s="7">
        <f>IF(OR($E122="",$F122=""),"",DATE(YEAR($E122),MONTH($E122)+$F122,DAY($E122)))</f>
        <v/>
      </c>
      <c r="I122" s="8">
        <f>IF($H122="","",$H122-TODAY())</f>
        <v/>
      </c>
      <c r="J122" s="9">
        <f>IF($G122="","",IF($G122="廃止","対象外",IF($H122="","周期を入力",IF($I122&lt;0,"期限切れ",IF($I122&lt;='集計を見る'!$B$6,"要見直し","OK")))))</f>
        <v/>
      </c>
      <c r="K122" s="8">
        <f>IF($G122="","",IF($G122="公開中",100,IF($G122="レビュー中",80,IF($G122="作成中",40,IF($G122="未着手",0,"")))))</f>
        <v/>
      </c>
    </row>
    <row r="123" hidden="1" ht="22" customHeight="1">
      <c r="A123" s="33" t="n"/>
      <c r="B123" s="34" t="n"/>
      <c r="C123" s="34" t="n"/>
      <c r="D123" s="33" t="n"/>
      <c r="E123" s="35" t="n"/>
      <c r="F123" s="36" t="n"/>
      <c r="G123" s="34" t="n"/>
      <c r="H123" s="10">
        <f>IF(OR($E123="",$F123=""),"",DATE(YEAR($E123),MONTH($E123)+$F123,DAY($E123)))</f>
        <v/>
      </c>
      <c r="I123" s="11">
        <f>IF($H123="","",$H123-TODAY())</f>
        <v/>
      </c>
      <c r="J123" s="12">
        <f>IF($G123="","",IF($G123="廃止","対象外",IF($H123="","周期を入力",IF($I123&lt;0,"期限切れ",IF($I123&lt;='集計を見る'!$B$6,"要見直し","OK")))))</f>
        <v/>
      </c>
      <c r="K123" s="11">
        <f>IF($G123="","",IF($G123="公開中",100,IF($G123="レビュー中",80,IF($G123="作成中",40,IF($G123="未着手",0,"")))))</f>
        <v/>
      </c>
    </row>
    <row r="124" hidden="1" ht="22" customHeight="1">
      <c r="A124" s="33" t="n"/>
      <c r="B124" s="34" t="n"/>
      <c r="C124" s="34" t="n"/>
      <c r="D124" s="33" t="n"/>
      <c r="E124" s="35" t="n"/>
      <c r="F124" s="36" t="n"/>
      <c r="G124" s="34" t="n"/>
      <c r="H124" s="7">
        <f>IF(OR($E124="",$F124=""),"",DATE(YEAR($E124),MONTH($E124)+$F124,DAY($E124)))</f>
        <v/>
      </c>
      <c r="I124" s="8">
        <f>IF($H124="","",$H124-TODAY())</f>
        <v/>
      </c>
      <c r="J124" s="9">
        <f>IF($G124="","",IF($G124="廃止","対象外",IF($H124="","周期を入力",IF($I124&lt;0,"期限切れ",IF($I124&lt;='集計を見る'!$B$6,"要見直し","OK")))))</f>
        <v/>
      </c>
      <c r="K124" s="8">
        <f>IF($G124="","",IF($G124="公開中",100,IF($G124="レビュー中",80,IF($G124="作成中",40,IF($G124="未着手",0,"")))))</f>
        <v/>
      </c>
    </row>
    <row r="125" hidden="1" ht="22" customHeight="1">
      <c r="A125" s="33" t="n"/>
      <c r="B125" s="34" t="n"/>
      <c r="C125" s="34" t="n"/>
      <c r="D125" s="33" t="n"/>
      <c r="E125" s="35" t="n"/>
      <c r="F125" s="36" t="n"/>
      <c r="G125" s="34" t="n"/>
      <c r="H125" s="10">
        <f>IF(OR($E125="",$F125=""),"",DATE(YEAR($E125),MONTH($E125)+$F125,DAY($E125)))</f>
        <v/>
      </c>
      <c r="I125" s="11">
        <f>IF($H125="","",$H125-TODAY())</f>
        <v/>
      </c>
      <c r="J125" s="12">
        <f>IF($G125="","",IF($G125="廃止","対象外",IF($H125="","周期を入力",IF($I125&lt;0,"期限切れ",IF($I125&lt;='集計を見る'!$B$6,"要見直し","OK")))))</f>
        <v/>
      </c>
      <c r="K125" s="11">
        <f>IF($G125="","",IF($G125="公開中",100,IF($G125="レビュー中",80,IF($G125="作成中",40,IF($G125="未着手",0,"")))))</f>
        <v/>
      </c>
    </row>
    <row r="126" hidden="1" ht="22" customHeight="1">
      <c r="A126" s="33" t="n"/>
      <c r="B126" s="34" t="n"/>
      <c r="C126" s="34" t="n"/>
      <c r="D126" s="33" t="n"/>
      <c r="E126" s="35" t="n"/>
      <c r="F126" s="36" t="n"/>
      <c r="G126" s="34" t="n"/>
      <c r="H126" s="7">
        <f>IF(OR($E126="",$F126=""),"",DATE(YEAR($E126),MONTH($E126)+$F126,DAY($E126)))</f>
        <v/>
      </c>
      <c r="I126" s="8">
        <f>IF($H126="","",$H126-TODAY())</f>
        <v/>
      </c>
      <c r="J126" s="9">
        <f>IF($G126="","",IF($G126="廃止","対象外",IF($H126="","周期を入力",IF($I126&lt;0,"期限切れ",IF($I126&lt;='集計を見る'!$B$6,"要見直し","OK")))))</f>
        <v/>
      </c>
      <c r="K126" s="8">
        <f>IF($G126="","",IF($G126="公開中",100,IF($G126="レビュー中",80,IF($G126="作成中",40,IF($G126="未着手",0,"")))))</f>
        <v/>
      </c>
    </row>
    <row r="127" hidden="1" ht="22" customHeight="1">
      <c r="A127" s="33" t="n"/>
      <c r="B127" s="34" t="n"/>
      <c r="C127" s="34" t="n"/>
      <c r="D127" s="33" t="n"/>
      <c r="E127" s="35" t="n"/>
      <c r="F127" s="36" t="n"/>
      <c r="G127" s="34" t="n"/>
      <c r="H127" s="10">
        <f>IF(OR($E127="",$F127=""),"",DATE(YEAR($E127),MONTH($E127)+$F127,DAY($E127)))</f>
        <v/>
      </c>
      <c r="I127" s="11">
        <f>IF($H127="","",$H127-TODAY())</f>
        <v/>
      </c>
      <c r="J127" s="12">
        <f>IF($G127="","",IF($G127="廃止","対象外",IF($H127="","周期を入力",IF($I127&lt;0,"期限切れ",IF($I127&lt;='集計を見る'!$B$6,"要見直し","OK")))))</f>
        <v/>
      </c>
      <c r="K127" s="11">
        <f>IF($G127="","",IF($G127="公開中",100,IF($G127="レビュー中",80,IF($G127="作成中",40,IF($G127="未着手",0,"")))))</f>
        <v/>
      </c>
    </row>
    <row r="128" hidden="1" ht="22" customHeight="1">
      <c r="A128" s="33" t="n"/>
      <c r="B128" s="34" t="n"/>
      <c r="C128" s="34" t="n"/>
      <c r="D128" s="33" t="n"/>
      <c r="E128" s="35" t="n"/>
      <c r="F128" s="36" t="n"/>
      <c r="G128" s="34" t="n"/>
      <c r="H128" s="7">
        <f>IF(OR($E128="",$F128=""),"",DATE(YEAR($E128),MONTH($E128)+$F128,DAY($E128)))</f>
        <v/>
      </c>
      <c r="I128" s="8">
        <f>IF($H128="","",$H128-TODAY())</f>
        <v/>
      </c>
      <c r="J128" s="9">
        <f>IF($G128="","",IF($G128="廃止","対象外",IF($H128="","周期を入力",IF($I128&lt;0,"期限切れ",IF($I128&lt;='集計を見る'!$B$6,"要見直し","OK")))))</f>
        <v/>
      </c>
      <c r="K128" s="8">
        <f>IF($G128="","",IF($G128="公開中",100,IF($G128="レビュー中",80,IF($G128="作成中",40,IF($G128="未着手",0,"")))))</f>
        <v/>
      </c>
    </row>
    <row r="129" hidden="1" ht="22" customHeight="1">
      <c r="A129" s="33" t="n"/>
      <c r="B129" s="34" t="n"/>
      <c r="C129" s="34" t="n"/>
      <c r="D129" s="33" t="n"/>
      <c r="E129" s="35" t="n"/>
      <c r="F129" s="36" t="n"/>
      <c r="G129" s="34" t="n"/>
      <c r="H129" s="10">
        <f>IF(OR($E129="",$F129=""),"",DATE(YEAR($E129),MONTH($E129)+$F129,DAY($E129)))</f>
        <v/>
      </c>
      <c r="I129" s="11">
        <f>IF($H129="","",$H129-TODAY())</f>
        <v/>
      </c>
      <c r="J129" s="12">
        <f>IF($G129="","",IF($G129="廃止","対象外",IF($H129="","周期を入力",IF($I129&lt;0,"期限切れ",IF($I129&lt;='集計を見る'!$B$6,"要見直し","OK")))))</f>
        <v/>
      </c>
      <c r="K129" s="11">
        <f>IF($G129="","",IF($G129="公開中",100,IF($G129="レビュー中",80,IF($G129="作成中",40,IF($G129="未着手",0,"")))))</f>
        <v/>
      </c>
    </row>
    <row r="130" hidden="1" ht="22" customHeight="1">
      <c r="A130" s="33" t="n"/>
      <c r="B130" s="34" t="n"/>
      <c r="C130" s="34" t="n"/>
      <c r="D130" s="33" t="n"/>
      <c r="E130" s="35" t="n"/>
      <c r="F130" s="36" t="n"/>
      <c r="G130" s="34" t="n"/>
      <c r="H130" s="7">
        <f>IF(OR($E130="",$F130=""),"",DATE(YEAR($E130),MONTH($E130)+$F130,DAY($E130)))</f>
        <v/>
      </c>
      <c r="I130" s="8">
        <f>IF($H130="","",$H130-TODAY())</f>
        <v/>
      </c>
      <c r="J130" s="9">
        <f>IF($G130="","",IF($G130="廃止","対象外",IF($H130="","周期を入力",IF($I130&lt;0,"期限切れ",IF($I130&lt;='集計を見る'!$B$6,"要見直し","OK")))))</f>
        <v/>
      </c>
      <c r="K130" s="8">
        <f>IF($G130="","",IF($G130="公開中",100,IF($G130="レビュー中",80,IF($G130="作成中",40,IF($G130="未着手",0,"")))))</f>
        <v/>
      </c>
    </row>
    <row r="131" hidden="1" ht="22" customHeight="1">
      <c r="A131" s="33" t="n"/>
      <c r="B131" s="34" t="n"/>
      <c r="C131" s="34" t="n"/>
      <c r="D131" s="33" t="n"/>
      <c r="E131" s="35" t="n"/>
      <c r="F131" s="36" t="n"/>
      <c r="G131" s="34" t="n"/>
      <c r="H131" s="10">
        <f>IF(OR($E131="",$F131=""),"",DATE(YEAR($E131),MONTH($E131)+$F131,DAY($E131)))</f>
        <v/>
      </c>
      <c r="I131" s="11">
        <f>IF($H131="","",$H131-TODAY())</f>
        <v/>
      </c>
      <c r="J131" s="12">
        <f>IF($G131="","",IF($G131="廃止","対象外",IF($H131="","周期を入力",IF($I131&lt;0,"期限切れ",IF($I131&lt;='集計を見る'!$B$6,"要見直し","OK")))))</f>
        <v/>
      </c>
      <c r="K131" s="11">
        <f>IF($G131="","",IF($G131="公開中",100,IF($G131="レビュー中",80,IF($G131="作成中",40,IF($G131="未着手",0,"")))))</f>
        <v/>
      </c>
    </row>
    <row r="132" hidden="1" ht="22" customHeight="1">
      <c r="A132" s="33" t="n"/>
      <c r="B132" s="34" t="n"/>
      <c r="C132" s="34" t="n"/>
      <c r="D132" s="33" t="n"/>
      <c r="E132" s="35" t="n"/>
      <c r="F132" s="36" t="n"/>
      <c r="G132" s="34" t="n"/>
      <c r="H132" s="7">
        <f>IF(OR($E132="",$F132=""),"",DATE(YEAR($E132),MONTH($E132)+$F132,DAY($E132)))</f>
        <v/>
      </c>
      <c r="I132" s="8">
        <f>IF($H132="","",$H132-TODAY())</f>
        <v/>
      </c>
      <c r="J132" s="9">
        <f>IF($G132="","",IF($G132="廃止","対象外",IF($H132="","周期を入力",IF($I132&lt;0,"期限切れ",IF($I132&lt;='集計を見る'!$B$6,"要見直し","OK")))))</f>
        <v/>
      </c>
      <c r="K132" s="8">
        <f>IF($G132="","",IF($G132="公開中",100,IF($G132="レビュー中",80,IF($G132="作成中",40,IF($G132="未着手",0,"")))))</f>
        <v/>
      </c>
    </row>
    <row r="133" hidden="1" ht="22" customHeight="1">
      <c r="A133" s="33" t="n"/>
      <c r="B133" s="34" t="n"/>
      <c r="C133" s="34" t="n"/>
      <c r="D133" s="33" t="n"/>
      <c r="E133" s="35" t="n"/>
      <c r="F133" s="36" t="n"/>
      <c r="G133" s="34" t="n"/>
      <c r="H133" s="10">
        <f>IF(OR($E133="",$F133=""),"",DATE(YEAR($E133),MONTH($E133)+$F133,DAY($E133)))</f>
        <v/>
      </c>
      <c r="I133" s="11">
        <f>IF($H133="","",$H133-TODAY())</f>
        <v/>
      </c>
      <c r="J133" s="12">
        <f>IF($G133="","",IF($G133="廃止","対象外",IF($H133="","周期を入力",IF($I133&lt;0,"期限切れ",IF($I133&lt;='集計を見る'!$B$6,"要見直し","OK")))))</f>
        <v/>
      </c>
      <c r="K133" s="11">
        <f>IF($G133="","",IF($G133="公開中",100,IF($G133="レビュー中",80,IF($G133="作成中",40,IF($G133="未着手",0,"")))))</f>
        <v/>
      </c>
    </row>
    <row r="134" hidden="1" ht="22" customHeight="1">
      <c r="A134" s="33" t="n"/>
      <c r="B134" s="34" t="n"/>
      <c r="C134" s="34" t="n"/>
      <c r="D134" s="33" t="n"/>
      <c r="E134" s="35" t="n"/>
      <c r="F134" s="36" t="n"/>
      <c r="G134" s="34" t="n"/>
      <c r="H134" s="7">
        <f>IF(OR($E134="",$F134=""),"",DATE(YEAR($E134),MONTH($E134)+$F134,DAY($E134)))</f>
        <v/>
      </c>
      <c r="I134" s="8">
        <f>IF($H134="","",$H134-TODAY())</f>
        <v/>
      </c>
      <c r="J134" s="9">
        <f>IF($G134="","",IF($G134="廃止","対象外",IF($H134="","周期を入力",IF($I134&lt;0,"期限切れ",IF($I134&lt;='集計を見る'!$B$6,"要見直し","OK")))))</f>
        <v/>
      </c>
      <c r="K134" s="8">
        <f>IF($G134="","",IF($G134="公開中",100,IF($G134="レビュー中",80,IF($G134="作成中",40,IF($G134="未着手",0,"")))))</f>
        <v/>
      </c>
    </row>
    <row r="135" hidden="1" ht="22" customHeight="1">
      <c r="A135" s="33" t="n"/>
      <c r="B135" s="34" t="n"/>
      <c r="C135" s="34" t="n"/>
      <c r="D135" s="33" t="n"/>
      <c r="E135" s="35" t="n"/>
      <c r="F135" s="36" t="n"/>
      <c r="G135" s="34" t="n"/>
      <c r="H135" s="10">
        <f>IF(OR($E135="",$F135=""),"",DATE(YEAR($E135),MONTH($E135)+$F135,DAY($E135)))</f>
        <v/>
      </c>
      <c r="I135" s="11">
        <f>IF($H135="","",$H135-TODAY())</f>
        <v/>
      </c>
      <c r="J135" s="12">
        <f>IF($G135="","",IF($G135="廃止","対象外",IF($H135="","周期を入力",IF($I135&lt;0,"期限切れ",IF($I135&lt;='集計を見る'!$B$6,"要見直し","OK")))))</f>
        <v/>
      </c>
      <c r="K135" s="11">
        <f>IF($G135="","",IF($G135="公開中",100,IF($G135="レビュー中",80,IF($G135="作成中",40,IF($G135="未着手",0,"")))))</f>
        <v/>
      </c>
    </row>
    <row r="136" hidden="1" ht="22" customHeight="1">
      <c r="A136" s="33" t="n"/>
      <c r="B136" s="34" t="n"/>
      <c r="C136" s="34" t="n"/>
      <c r="D136" s="33" t="n"/>
      <c r="E136" s="35" t="n"/>
      <c r="F136" s="36" t="n"/>
      <c r="G136" s="34" t="n"/>
      <c r="H136" s="7">
        <f>IF(OR($E136="",$F136=""),"",DATE(YEAR($E136),MONTH($E136)+$F136,DAY($E136)))</f>
        <v/>
      </c>
      <c r="I136" s="8">
        <f>IF($H136="","",$H136-TODAY())</f>
        <v/>
      </c>
      <c r="J136" s="9">
        <f>IF($G136="","",IF($G136="廃止","対象外",IF($H136="","周期を入力",IF($I136&lt;0,"期限切れ",IF($I136&lt;='集計を見る'!$B$6,"要見直し","OK")))))</f>
        <v/>
      </c>
      <c r="K136" s="8">
        <f>IF($G136="","",IF($G136="公開中",100,IF($G136="レビュー中",80,IF($G136="作成中",40,IF($G136="未着手",0,"")))))</f>
        <v/>
      </c>
    </row>
    <row r="137" hidden="1" ht="22" customHeight="1">
      <c r="A137" s="33" t="n"/>
      <c r="B137" s="34" t="n"/>
      <c r="C137" s="34" t="n"/>
      <c r="D137" s="33" t="n"/>
      <c r="E137" s="35" t="n"/>
      <c r="F137" s="36" t="n"/>
      <c r="G137" s="34" t="n"/>
      <c r="H137" s="10">
        <f>IF(OR($E137="",$F137=""),"",DATE(YEAR($E137),MONTH($E137)+$F137,DAY($E137)))</f>
        <v/>
      </c>
      <c r="I137" s="11">
        <f>IF($H137="","",$H137-TODAY())</f>
        <v/>
      </c>
      <c r="J137" s="12">
        <f>IF($G137="","",IF($G137="廃止","対象外",IF($H137="","周期を入力",IF($I137&lt;0,"期限切れ",IF($I137&lt;='集計を見る'!$B$6,"要見直し","OK")))))</f>
        <v/>
      </c>
      <c r="K137" s="11">
        <f>IF($G137="","",IF($G137="公開中",100,IF($G137="レビュー中",80,IF($G137="作成中",40,IF($G137="未着手",0,"")))))</f>
        <v/>
      </c>
    </row>
    <row r="138" hidden="1" ht="22" customHeight="1">
      <c r="A138" s="33" t="n"/>
      <c r="B138" s="34" t="n"/>
      <c r="C138" s="34" t="n"/>
      <c r="D138" s="33" t="n"/>
      <c r="E138" s="35" t="n"/>
      <c r="F138" s="36" t="n"/>
      <c r="G138" s="34" t="n"/>
      <c r="H138" s="7">
        <f>IF(OR($E138="",$F138=""),"",DATE(YEAR($E138),MONTH($E138)+$F138,DAY($E138)))</f>
        <v/>
      </c>
      <c r="I138" s="8">
        <f>IF($H138="","",$H138-TODAY())</f>
        <v/>
      </c>
      <c r="J138" s="9">
        <f>IF($G138="","",IF($G138="廃止","対象外",IF($H138="","周期を入力",IF($I138&lt;0,"期限切れ",IF($I138&lt;='集計を見る'!$B$6,"要見直し","OK")))))</f>
        <v/>
      </c>
      <c r="K138" s="8">
        <f>IF($G138="","",IF($G138="公開中",100,IF($G138="レビュー中",80,IF($G138="作成中",40,IF($G138="未着手",0,"")))))</f>
        <v/>
      </c>
    </row>
    <row r="139" hidden="1" ht="22" customHeight="1">
      <c r="A139" s="33" t="n"/>
      <c r="B139" s="34" t="n"/>
      <c r="C139" s="34" t="n"/>
      <c r="D139" s="33" t="n"/>
      <c r="E139" s="35" t="n"/>
      <c r="F139" s="36" t="n"/>
      <c r="G139" s="34" t="n"/>
      <c r="H139" s="10">
        <f>IF(OR($E139="",$F139=""),"",DATE(YEAR($E139),MONTH($E139)+$F139,DAY($E139)))</f>
        <v/>
      </c>
      <c r="I139" s="11">
        <f>IF($H139="","",$H139-TODAY())</f>
        <v/>
      </c>
      <c r="J139" s="12">
        <f>IF($G139="","",IF($G139="廃止","対象外",IF($H139="","周期を入力",IF($I139&lt;0,"期限切れ",IF($I139&lt;='集計を見る'!$B$6,"要見直し","OK")))))</f>
        <v/>
      </c>
      <c r="K139" s="11">
        <f>IF($G139="","",IF($G139="公開中",100,IF($G139="レビュー中",80,IF($G139="作成中",40,IF($G139="未着手",0,"")))))</f>
        <v/>
      </c>
    </row>
    <row r="140" hidden="1" ht="22" customHeight="1">
      <c r="A140" s="33" t="n"/>
      <c r="B140" s="34" t="n"/>
      <c r="C140" s="34" t="n"/>
      <c r="D140" s="33" t="n"/>
      <c r="E140" s="35" t="n"/>
      <c r="F140" s="36" t="n"/>
      <c r="G140" s="34" t="n"/>
      <c r="H140" s="7">
        <f>IF(OR($E140="",$F140=""),"",DATE(YEAR($E140),MONTH($E140)+$F140,DAY($E140)))</f>
        <v/>
      </c>
      <c r="I140" s="8">
        <f>IF($H140="","",$H140-TODAY())</f>
        <v/>
      </c>
      <c r="J140" s="9">
        <f>IF($G140="","",IF($G140="廃止","対象外",IF($H140="","周期を入力",IF($I140&lt;0,"期限切れ",IF($I140&lt;='集計を見る'!$B$6,"要見直し","OK")))))</f>
        <v/>
      </c>
      <c r="K140" s="8">
        <f>IF($G140="","",IF($G140="公開中",100,IF($G140="レビュー中",80,IF($G140="作成中",40,IF($G140="未着手",0,"")))))</f>
        <v/>
      </c>
    </row>
    <row r="141" hidden="1" ht="22" customHeight="1">
      <c r="A141" s="33" t="n"/>
      <c r="B141" s="34" t="n"/>
      <c r="C141" s="34" t="n"/>
      <c r="D141" s="33" t="n"/>
      <c r="E141" s="35" t="n"/>
      <c r="F141" s="36" t="n"/>
      <c r="G141" s="34" t="n"/>
      <c r="H141" s="10">
        <f>IF(OR($E141="",$F141=""),"",DATE(YEAR($E141),MONTH($E141)+$F141,DAY($E141)))</f>
        <v/>
      </c>
      <c r="I141" s="11">
        <f>IF($H141="","",$H141-TODAY())</f>
        <v/>
      </c>
      <c r="J141" s="12">
        <f>IF($G141="","",IF($G141="廃止","対象外",IF($H141="","周期を入力",IF($I141&lt;0,"期限切れ",IF($I141&lt;='集計を見る'!$B$6,"要見直し","OK")))))</f>
        <v/>
      </c>
      <c r="K141" s="11">
        <f>IF($G141="","",IF($G141="公開中",100,IF($G141="レビュー中",80,IF($G141="作成中",40,IF($G141="未着手",0,"")))))</f>
        <v/>
      </c>
    </row>
    <row r="142" hidden="1" ht="22" customHeight="1">
      <c r="A142" s="33" t="n"/>
      <c r="B142" s="34" t="n"/>
      <c r="C142" s="34" t="n"/>
      <c r="D142" s="33" t="n"/>
      <c r="E142" s="35" t="n"/>
      <c r="F142" s="36" t="n"/>
      <c r="G142" s="34" t="n"/>
      <c r="H142" s="7">
        <f>IF(OR($E142="",$F142=""),"",DATE(YEAR($E142),MONTH($E142)+$F142,DAY($E142)))</f>
        <v/>
      </c>
      <c r="I142" s="8">
        <f>IF($H142="","",$H142-TODAY())</f>
        <v/>
      </c>
      <c r="J142" s="9">
        <f>IF($G142="","",IF($G142="廃止","対象外",IF($H142="","周期を入力",IF($I142&lt;0,"期限切れ",IF($I142&lt;='集計を見る'!$B$6,"要見直し","OK")))))</f>
        <v/>
      </c>
      <c r="K142" s="8">
        <f>IF($G142="","",IF($G142="公開中",100,IF($G142="レビュー中",80,IF($G142="作成中",40,IF($G142="未着手",0,"")))))</f>
        <v/>
      </c>
    </row>
    <row r="143" hidden="1" ht="22" customHeight="1">
      <c r="A143" s="33" t="n"/>
      <c r="B143" s="34" t="n"/>
      <c r="C143" s="34" t="n"/>
      <c r="D143" s="33" t="n"/>
      <c r="E143" s="35" t="n"/>
      <c r="F143" s="36" t="n"/>
      <c r="G143" s="34" t="n"/>
      <c r="H143" s="10">
        <f>IF(OR($E143="",$F143=""),"",DATE(YEAR($E143),MONTH($E143)+$F143,DAY($E143)))</f>
        <v/>
      </c>
      <c r="I143" s="11">
        <f>IF($H143="","",$H143-TODAY())</f>
        <v/>
      </c>
      <c r="J143" s="12">
        <f>IF($G143="","",IF($G143="廃止","対象外",IF($H143="","周期を入力",IF($I143&lt;0,"期限切れ",IF($I143&lt;='集計を見る'!$B$6,"要見直し","OK")))))</f>
        <v/>
      </c>
      <c r="K143" s="11">
        <f>IF($G143="","",IF($G143="公開中",100,IF($G143="レビュー中",80,IF($G143="作成中",40,IF($G143="未着手",0,"")))))</f>
        <v/>
      </c>
    </row>
    <row r="144" hidden="1" ht="22" customHeight="1">
      <c r="A144" s="33" t="n"/>
      <c r="B144" s="34" t="n"/>
      <c r="C144" s="34" t="n"/>
      <c r="D144" s="33" t="n"/>
      <c r="E144" s="35" t="n"/>
      <c r="F144" s="36" t="n"/>
      <c r="G144" s="34" t="n"/>
      <c r="H144" s="7">
        <f>IF(OR($E144="",$F144=""),"",DATE(YEAR($E144),MONTH($E144)+$F144,DAY($E144)))</f>
        <v/>
      </c>
      <c r="I144" s="8">
        <f>IF($H144="","",$H144-TODAY())</f>
        <v/>
      </c>
      <c r="J144" s="9">
        <f>IF($G144="","",IF($G144="廃止","対象外",IF($H144="","周期を入力",IF($I144&lt;0,"期限切れ",IF($I144&lt;='集計を見る'!$B$6,"要見直し","OK")))))</f>
        <v/>
      </c>
      <c r="K144" s="8">
        <f>IF($G144="","",IF($G144="公開中",100,IF($G144="レビュー中",80,IF($G144="作成中",40,IF($G144="未着手",0,"")))))</f>
        <v/>
      </c>
    </row>
    <row r="145" hidden="1" ht="22" customHeight="1">
      <c r="A145" s="33" t="n"/>
      <c r="B145" s="34" t="n"/>
      <c r="C145" s="34" t="n"/>
      <c r="D145" s="33" t="n"/>
      <c r="E145" s="35" t="n"/>
      <c r="F145" s="36" t="n"/>
      <c r="G145" s="34" t="n"/>
      <c r="H145" s="10">
        <f>IF(OR($E145="",$F145=""),"",DATE(YEAR($E145),MONTH($E145)+$F145,DAY($E145)))</f>
        <v/>
      </c>
      <c r="I145" s="11">
        <f>IF($H145="","",$H145-TODAY())</f>
        <v/>
      </c>
      <c r="J145" s="12">
        <f>IF($G145="","",IF($G145="廃止","対象外",IF($H145="","周期を入力",IF($I145&lt;0,"期限切れ",IF($I145&lt;='集計を見る'!$B$6,"要見直し","OK")))))</f>
        <v/>
      </c>
      <c r="K145" s="11">
        <f>IF($G145="","",IF($G145="公開中",100,IF($G145="レビュー中",80,IF($G145="作成中",40,IF($G145="未着手",0,"")))))</f>
        <v/>
      </c>
    </row>
    <row r="146" hidden="1" ht="22" customHeight="1">
      <c r="A146" s="33" t="n"/>
      <c r="B146" s="34" t="n"/>
      <c r="C146" s="34" t="n"/>
      <c r="D146" s="33" t="n"/>
      <c r="E146" s="35" t="n"/>
      <c r="F146" s="36" t="n"/>
      <c r="G146" s="34" t="n"/>
      <c r="H146" s="7">
        <f>IF(OR($E146="",$F146=""),"",DATE(YEAR($E146),MONTH($E146)+$F146,DAY($E146)))</f>
        <v/>
      </c>
      <c r="I146" s="8">
        <f>IF($H146="","",$H146-TODAY())</f>
        <v/>
      </c>
      <c r="J146" s="9">
        <f>IF($G146="","",IF($G146="廃止","対象外",IF($H146="","周期を入力",IF($I146&lt;0,"期限切れ",IF($I146&lt;='集計を見る'!$B$6,"要見直し","OK")))))</f>
        <v/>
      </c>
      <c r="K146" s="8">
        <f>IF($G146="","",IF($G146="公開中",100,IF($G146="レビュー中",80,IF($G146="作成中",40,IF($G146="未着手",0,"")))))</f>
        <v/>
      </c>
    </row>
    <row r="147" hidden="1" ht="22" customHeight="1">
      <c r="A147" s="33" t="n"/>
      <c r="B147" s="34" t="n"/>
      <c r="C147" s="34" t="n"/>
      <c r="D147" s="33" t="n"/>
      <c r="E147" s="35" t="n"/>
      <c r="F147" s="36" t="n"/>
      <c r="G147" s="34" t="n"/>
      <c r="H147" s="10">
        <f>IF(OR($E147="",$F147=""),"",DATE(YEAR($E147),MONTH($E147)+$F147,DAY($E147)))</f>
        <v/>
      </c>
      <c r="I147" s="11">
        <f>IF($H147="","",$H147-TODAY())</f>
        <v/>
      </c>
      <c r="J147" s="12">
        <f>IF($G147="","",IF($G147="廃止","対象外",IF($H147="","周期を入力",IF($I147&lt;0,"期限切れ",IF($I147&lt;='集計を見る'!$B$6,"要見直し","OK")))))</f>
        <v/>
      </c>
      <c r="K147" s="11">
        <f>IF($G147="","",IF($G147="公開中",100,IF($G147="レビュー中",80,IF($G147="作成中",40,IF($G147="未着手",0,"")))))</f>
        <v/>
      </c>
    </row>
    <row r="148" hidden="1" ht="22" customHeight="1">
      <c r="A148" s="33" t="n"/>
      <c r="B148" s="34" t="n"/>
      <c r="C148" s="34" t="n"/>
      <c r="D148" s="33" t="n"/>
      <c r="E148" s="35" t="n"/>
      <c r="F148" s="36" t="n"/>
      <c r="G148" s="34" t="n"/>
      <c r="H148" s="7">
        <f>IF(OR($E148="",$F148=""),"",DATE(YEAR($E148),MONTH($E148)+$F148,DAY($E148)))</f>
        <v/>
      </c>
      <c r="I148" s="8">
        <f>IF($H148="","",$H148-TODAY())</f>
        <v/>
      </c>
      <c r="J148" s="9">
        <f>IF($G148="","",IF($G148="廃止","対象外",IF($H148="","周期を入力",IF($I148&lt;0,"期限切れ",IF($I148&lt;='集計を見る'!$B$6,"要見直し","OK")))))</f>
        <v/>
      </c>
      <c r="K148" s="8">
        <f>IF($G148="","",IF($G148="公開中",100,IF($G148="レビュー中",80,IF($G148="作成中",40,IF($G148="未着手",0,"")))))</f>
        <v/>
      </c>
    </row>
    <row r="149" hidden="1" ht="22" customHeight="1">
      <c r="A149" s="33" t="n"/>
      <c r="B149" s="34" t="n"/>
      <c r="C149" s="34" t="n"/>
      <c r="D149" s="33" t="n"/>
      <c r="E149" s="35" t="n"/>
      <c r="F149" s="36" t="n"/>
      <c r="G149" s="34" t="n"/>
      <c r="H149" s="10">
        <f>IF(OR($E149="",$F149=""),"",DATE(YEAR($E149),MONTH($E149)+$F149,DAY($E149)))</f>
        <v/>
      </c>
      <c r="I149" s="11">
        <f>IF($H149="","",$H149-TODAY())</f>
        <v/>
      </c>
      <c r="J149" s="12">
        <f>IF($G149="","",IF($G149="廃止","対象外",IF($H149="","周期を入力",IF($I149&lt;0,"期限切れ",IF($I149&lt;='集計を見る'!$B$6,"要見直し","OK")))))</f>
        <v/>
      </c>
      <c r="K149" s="11">
        <f>IF($G149="","",IF($G149="公開中",100,IF($G149="レビュー中",80,IF($G149="作成中",40,IF($G149="未着手",0,"")))))</f>
        <v/>
      </c>
    </row>
    <row r="150" hidden="1" ht="22" customHeight="1">
      <c r="A150" s="33" t="n"/>
      <c r="B150" s="34" t="n"/>
      <c r="C150" s="34" t="n"/>
      <c r="D150" s="33" t="n"/>
      <c r="E150" s="35" t="n"/>
      <c r="F150" s="36" t="n"/>
      <c r="G150" s="34" t="n"/>
      <c r="H150" s="7">
        <f>IF(OR($E150="",$F150=""),"",DATE(YEAR($E150),MONTH($E150)+$F150,DAY($E150)))</f>
        <v/>
      </c>
      <c r="I150" s="8">
        <f>IF($H150="","",$H150-TODAY())</f>
        <v/>
      </c>
      <c r="J150" s="9">
        <f>IF($G150="","",IF($G150="廃止","対象外",IF($H150="","周期を入力",IF($I150&lt;0,"期限切れ",IF($I150&lt;='集計を見る'!$B$6,"要見直し","OK")))))</f>
        <v/>
      </c>
      <c r="K150" s="8">
        <f>IF($G150="","",IF($G150="公開中",100,IF($G150="レビュー中",80,IF($G150="作成中",40,IF($G150="未着手",0,"")))))</f>
        <v/>
      </c>
    </row>
    <row r="151" hidden="1" ht="22" customHeight="1">
      <c r="A151" s="33" t="n"/>
      <c r="B151" s="34" t="n"/>
      <c r="C151" s="34" t="n"/>
      <c r="D151" s="33" t="n"/>
      <c r="E151" s="35" t="n"/>
      <c r="F151" s="36" t="n"/>
      <c r="G151" s="34" t="n"/>
      <c r="H151" s="10">
        <f>IF(OR($E151="",$F151=""),"",DATE(YEAR($E151),MONTH($E151)+$F151,DAY($E151)))</f>
        <v/>
      </c>
      <c r="I151" s="11">
        <f>IF($H151="","",$H151-TODAY())</f>
        <v/>
      </c>
      <c r="J151" s="12">
        <f>IF($G151="","",IF($G151="廃止","対象外",IF($H151="","周期を入力",IF($I151&lt;0,"期限切れ",IF($I151&lt;='集計を見る'!$B$6,"要見直し","OK")))))</f>
        <v/>
      </c>
      <c r="K151" s="11">
        <f>IF($G151="","",IF($G151="公開中",100,IF($G151="レビュー中",80,IF($G151="作成中",40,IF($G151="未着手",0,"")))))</f>
        <v/>
      </c>
    </row>
    <row r="152" hidden="1" ht="22" customHeight="1">
      <c r="A152" s="33" t="n"/>
      <c r="B152" s="34" t="n"/>
      <c r="C152" s="34" t="n"/>
      <c r="D152" s="33" t="n"/>
      <c r="E152" s="35" t="n"/>
      <c r="F152" s="36" t="n"/>
      <c r="G152" s="34" t="n"/>
      <c r="H152" s="7">
        <f>IF(OR($E152="",$F152=""),"",DATE(YEAR($E152),MONTH($E152)+$F152,DAY($E152)))</f>
        <v/>
      </c>
      <c r="I152" s="8">
        <f>IF($H152="","",$H152-TODAY())</f>
        <v/>
      </c>
      <c r="J152" s="9">
        <f>IF($G152="","",IF($G152="廃止","対象外",IF($H152="","周期を入力",IF($I152&lt;0,"期限切れ",IF($I152&lt;='集計を見る'!$B$6,"要見直し","OK")))))</f>
        <v/>
      </c>
      <c r="K152" s="8">
        <f>IF($G152="","",IF($G152="公開中",100,IF($G152="レビュー中",80,IF($G152="作成中",40,IF($G152="未着手",0,"")))))</f>
        <v/>
      </c>
    </row>
    <row r="153" hidden="1" ht="22" customHeight="1">
      <c r="A153" s="33" t="n"/>
      <c r="B153" s="34" t="n"/>
      <c r="C153" s="34" t="n"/>
      <c r="D153" s="33" t="n"/>
      <c r="E153" s="35" t="n"/>
      <c r="F153" s="36" t="n"/>
      <c r="G153" s="34" t="n"/>
      <c r="H153" s="10">
        <f>IF(OR($E153="",$F153=""),"",DATE(YEAR($E153),MONTH($E153)+$F153,DAY($E153)))</f>
        <v/>
      </c>
      <c r="I153" s="11">
        <f>IF($H153="","",$H153-TODAY())</f>
        <v/>
      </c>
      <c r="J153" s="12">
        <f>IF($G153="","",IF($G153="廃止","対象外",IF($H153="","周期を入力",IF($I153&lt;0,"期限切れ",IF($I153&lt;='集計を見る'!$B$6,"要見直し","OK")))))</f>
        <v/>
      </c>
      <c r="K153" s="11">
        <f>IF($G153="","",IF($G153="公開中",100,IF($G153="レビュー中",80,IF($G153="作成中",40,IF($G153="未着手",0,"")))))</f>
        <v/>
      </c>
    </row>
    <row r="154" hidden="1" ht="22" customHeight="1">
      <c r="A154" s="33" t="n"/>
      <c r="B154" s="34" t="n"/>
      <c r="C154" s="34" t="n"/>
      <c r="D154" s="33" t="n"/>
      <c r="E154" s="35" t="n"/>
      <c r="F154" s="36" t="n"/>
      <c r="G154" s="34" t="n"/>
      <c r="H154" s="7">
        <f>IF(OR($E154="",$F154=""),"",DATE(YEAR($E154),MONTH($E154)+$F154,DAY($E154)))</f>
        <v/>
      </c>
      <c r="I154" s="8">
        <f>IF($H154="","",$H154-TODAY())</f>
        <v/>
      </c>
      <c r="J154" s="9">
        <f>IF($G154="","",IF($G154="廃止","対象外",IF($H154="","周期を入力",IF($I154&lt;0,"期限切れ",IF($I154&lt;='集計を見る'!$B$6,"要見直し","OK")))))</f>
        <v/>
      </c>
      <c r="K154" s="8">
        <f>IF($G154="","",IF($G154="公開中",100,IF($G154="レビュー中",80,IF($G154="作成中",40,IF($G154="未着手",0,"")))))</f>
        <v/>
      </c>
    </row>
    <row r="155" hidden="1" ht="22" customHeight="1">
      <c r="A155" s="33" t="n"/>
      <c r="B155" s="34" t="n"/>
      <c r="C155" s="34" t="n"/>
      <c r="D155" s="33" t="n"/>
      <c r="E155" s="35" t="n"/>
      <c r="F155" s="36" t="n"/>
      <c r="G155" s="34" t="n"/>
      <c r="H155" s="10">
        <f>IF(OR($E155="",$F155=""),"",DATE(YEAR($E155),MONTH($E155)+$F155,DAY($E155)))</f>
        <v/>
      </c>
      <c r="I155" s="11">
        <f>IF($H155="","",$H155-TODAY())</f>
        <v/>
      </c>
      <c r="J155" s="12">
        <f>IF($G155="","",IF($G155="廃止","対象外",IF($H155="","周期を入力",IF($I155&lt;0,"期限切れ",IF($I155&lt;='集計を見る'!$B$6,"要見直し","OK")))))</f>
        <v/>
      </c>
      <c r="K155" s="11">
        <f>IF($G155="","",IF($G155="公開中",100,IF($G155="レビュー中",80,IF($G155="作成中",40,IF($G155="未着手",0,"")))))</f>
        <v/>
      </c>
    </row>
    <row r="156" hidden="1" ht="22" customHeight="1">
      <c r="A156" s="33" t="n"/>
      <c r="B156" s="34" t="n"/>
      <c r="C156" s="34" t="n"/>
      <c r="D156" s="33" t="n"/>
      <c r="E156" s="35" t="n"/>
      <c r="F156" s="36" t="n"/>
      <c r="G156" s="34" t="n"/>
      <c r="H156" s="7">
        <f>IF(OR($E156="",$F156=""),"",DATE(YEAR($E156),MONTH($E156)+$F156,DAY($E156)))</f>
        <v/>
      </c>
      <c r="I156" s="8">
        <f>IF($H156="","",$H156-TODAY())</f>
        <v/>
      </c>
      <c r="J156" s="9">
        <f>IF($G156="","",IF($G156="廃止","対象外",IF($H156="","周期を入力",IF($I156&lt;0,"期限切れ",IF($I156&lt;='集計を見る'!$B$6,"要見直し","OK")))))</f>
        <v/>
      </c>
      <c r="K156" s="8">
        <f>IF($G156="","",IF($G156="公開中",100,IF($G156="レビュー中",80,IF($G156="作成中",40,IF($G156="未着手",0,"")))))</f>
        <v/>
      </c>
    </row>
    <row r="157" hidden="1" ht="22" customHeight="1">
      <c r="A157" s="33" t="n"/>
      <c r="B157" s="34" t="n"/>
      <c r="C157" s="34" t="n"/>
      <c r="D157" s="33" t="n"/>
      <c r="E157" s="35" t="n"/>
      <c r="F157" s="36" t="n"/>
      <c r="G157" s="34" t="n"/>
      <c r="H157" s="10">
        <f>IF(OR($E157="",$F157=""),"",DATE(YEAR($E157),MONTH($E157)+$F157,DAY($E157)))</f>
        <v/>
      </c>
      <c r="I157" s="11">
        <f>IF($H157="","",$H157-TODAY())</f>
        <v/>
      </c>
      <c r="J157" s="12">
        <f>IF($G157="","",IF($G157="廃止","対象外",IF($H157="","周期を入力",IF($I157&lt;0,"期限切れ",IF($I157&lt;='集計を見る'!$B$6,"要見直し","OK")))))</f>
        <v/>
      </c>
      <c r="K157" s="11">
        <f>IF($G157="","",IF($G157="公開中",100,IF($G157="レビュー中",80,IF($G157="作成中",40,IF($G157="未着手",0,"")))))</f>
        <v/>
      </c>
    </row>
    <row r="158" hidden="1" ht="22" customHeight="1">
      <c r="A158" s="33" t="n"/>
      <c r="B158" s="34" t="n"/>
      <c r="C158" s="34" t="n"/>
      <c r="D158" s="33" t="n"/>
      <c r="E158" s="35" t="n"/>
      <c r="F158" s="36" t="n"/>
      <c r="G158" s="34" t="n"/>
      <c r="H158" s="7">
        <f>IF(OR($E158="",$F158=""),"",DATE(YEAR($E158),MONTH($E158)+$F158,DAY($E158)))</f>
        <v/>
      </c>
      <c r="I158" s="8">
        <f>IF($H158="","",$H158-TODAY())</f>
        <v/>
      </c>
      <c r="J158" s="9">
        <f>IF($G158="","",IF($G158="廃止","対象外",IF($H158="","周期を入力",IF($I158&lt;0,"期限切れ",IF($I158&lt;='集計を見る'!$B$6,"要見直し","OK")))))</f>
        <v/>
      </c>
      <c r="K158" s="8">
        <f>IF($G158="","",IF($G158="公開中",100,IF($G158="レビュー中",80,IF($G158="作成中",40,IF($G158="未着手",0,"")))))</f>
        <v/>
      </c>
    </row>
    <row r="159" hidden="1" ht="22" customHeight="1">
      <c r="A159" s="33" t="n"/>
      <c r="B159" s="34" t="n"/>
      <c r="C159" s="34" t="n"/>
      <c r="D159" s="33" t="n"/>
      <c r="E159" s="35" t="n"/>
      <c r="F159" s="36" t="n"/>
      <c r="G159" s="34" t="n"/>
      <c r="H159" s="10">
        <f>IF(OR($E159="",$F159=""),"",DATE(YEAR($E159),MONTH($E159)+$F159,DAY($E159)))</f>
        <v/>
      </c>
      <c r="I159" s="11">
        <f>IF($H159="","",$H159-TODAY())</f>
        <v/>
      </c>
      <c r="J159" s="12">
        <f>IF($G159="","",IF($G159="廃止","対象外",IF($H159="","周期を入力",IF($I159&lt;0,"期限切れ",IF($I159&lt;='集計を見る'!$B$6,"要見直し","OK")))))</f>
        <v/>
      </c>
      <c r="K159" s="11">
        <f>IF($G159="","",IF($G159="公開中",100,IF($G159="レビュー中",80,IF($G159="作成中",40,IF($G159="未着手",0,"")))))</f>
        <v/>
      </c>
    </row>
    <row r="160" hidden="1" ht="22" customHeight="1">
      <c r="A160" s="33" t="n"/>
      <c r="B160" s="34" t="n"/>
      <c r="C160" s="34" t="n"/>
      <c r="D160" s="33" t="n"/>
      <c r="E160" s="35" t="n"/>
      <c r="F160" s="36" t="n"/>
      <c r="G160" s="34" t="n"/>
      <c r="H160" s="7">
        <f>IF(OR($E160="",$F160=""),"",DATE(YEAR($E160),MONTH($E160)+$F160,DAY($E160)))</f>
        <v/>
      </c>
      <c r="I160" s="8">
        <f>IF($H160="","",$H160-TODAY())</f>
        <v/>
      </c>
      <c r="J160" s="9">
        <f>IF($G160="","",IF($G160="廃止","対象外",IF($H160="","周期を入力",IF($I160&lt;0,"期限切れ",IF($I160&lt;='集計を見る'!$B$6,"要見直し","OK")))))</f>
        <v/>
      </c>
      <c r="K160" s="8">
        <f>IF($G160="","",IF($G160="公開中",100,IF($G160="レビュー中",80,IF($G160="作成中",40,IF($G160="未着手",0,"")))))</f>
        <v/>
      </c>
    </row>
    <row r="161" hidden="1" ht="22" customHeight="1">
      <c r="A161" s="33" t="n"/>
      <c r="B161" s="34" t="n"/>
      <c r="C161" s="34" t="n"/>
      <c r="D161" s="33" t="n"/>
      <c r="E161" s="35" t="n"/>
      <c r="F161" s="36" t="n"/>
      <c r="G161" s="34" t="n"/>
      <c r="H161" s="10">
        <f>IF(OR($E161="",$F161=""),"",DATE(YEAR($E161),MONTH($E161)+$F161,DAY($E161)))</f>
        <v/>
      </c>
      <c r="I161" s="11">
        <f>IF($H161="","",$H161-TODAY())</f>
        <v/>
      </c>
      <c r="J161" s="12">
        <f>IF($G161="","",IF($G161="廃止","対象外",IF($H161="","周期を入力",IF($I161&lt;0,"期限切れ",IF($I161&lt;='集計を見る'!$B$6,"要見直し","OK")))))</f>
        <v/>
      </c>
      <c r="K161" s="11">
        <f>IF($G161="","",IF($G161="公開中",100,IF($G161="レビュー中",80,IF($G161="作成中",40,IF($G161="未着手",0,"")))))</f>
        <v/>
      </c>
    </row>
    <row r="162" hidden="1" ht="22" customHeight="1">
      <c r="A162" s="33" t="n"/>
      <c r="B162" s="34" t="n"/>
      <c r="C162" s="34" t="n"/>
      <c r="D162" s="33" t="n"/>
      <c r="E162" s="35" t="n"/>
      <c r="F162" s="36" t="n"/>
      <c r="G162" s="34" t="n"/>
      <c r="H162" s="7">
        <f>IF(OR($E162="",$F162=""),"",DATE(YEAR($E162),MONTH($E162)+$F162,DAY($E162)))</f>
        <v/>
      </c>
      <c r="I162" s="8">
        <f>IF($H162="","",$H162-TODAY())</f>
        <v/>
      </c>
      <c r="J162" s="9">
        <f>IF($G162="","",IF($G162="廃止","対象外",IF($H162="","周期を入力",IF($I162&lt;0,"期限切れ",IF($I162&lt;='集計を見る'!$B$6,"要見直し","OK")))))</f>
        <v/>
      </c>
      <c r="K162" s="8">
        <f>IF($G162="","",IF($G162="公開中",100,IF($G162="レビュー中",80,IF($G162="作成中",40,IF($G162="未着手",0,"")))))</f>
        <v/>
      </c>
    </row>
    <row r="163" hidden="1" ht="22" customHeight="1">
      <c r="A163" s="33" t="n"/>
      <c r="B163" s="34" t="n"/>
      <c r="C163" s="34" t="n"/>
      <c r="D163" s="33" t="n"/>
      <c r="E163" s="35" t="n"/>
      <c r="F163" s="36" t="n"/>
      <c r="G163" s="34" t="n"/>
      <c r="H163" s="10">
        <f>IF(OR($E163="",$F163=""),"",DATE(YEAR($E163),MONTH($E163)+$F163,DAY($E163)))</f>
        <v/>
      </c>
      <c r="I163" s="11">
        <f>IF($H163="","",$H163-TODAY())</f>
        <v/>
      </c>
      <c r="J163" s="12">
        <f>IF($G163="","",IF($G163="廃止","対象外",IF($H163="","周期を入力",IF($I163&lt;0,"期限切れ",IF($I163&lt;='集計を見る'!$B$6,"要見直し","OK")))))</f>
        <v/>
      </c>
      <c r="K163" s="11">
        <f>IF($G163="","",IF($G163="公開中",100,IF($G163="レビュー中",80,IF($G163="作成中",40,IF($G163="未着手",0,"")))))</f>
        <v/>
      </c>
    </row>
    <row r="164" hidden="1" ht="22" customHeight="1">
      <c r="A164" s="33" t="n"/>
      <c r="B164" s="34" t="n"/>
      <c r="C164" s="34" t="n"/>
      <c r="D164" s="33" t="n"/>
      <c r="E164" s="35" t="n"/>
      <c r="F164" s="36" t="n"/>
      <c r="G164" s="34" t="n"/>
      <c r="H164" s="7">
        <f>IF(OR($E164="",$F164=""),"",DATE(YEAR($E164),MONTH($E164)+$F164,DAY($E164)))</f>
        <v/>
      </c>
      <c r="I164" s="8">
        <f>IF($H164="","",$H164-TODAY())</f>
        <v/>
      </c>
      <c r="J164" s="9">
        <f>IF($G164="","",IF($G164="廃止","対象外",IF($H164="","周期を入力",IF($I164&lt;0,"期限切れ",IF($I164&lt;='集計を見る'!$B$6,"要見直し","OK")))))</f>
        <v/>
      </c>
      <c r="K164" s="8">
        <f>IF($G164="","",IF($G164="公開中",100,IF($G164="レビュー中",80,IF($G164="作成中",40,IF($G164="未着手",0,"")))))</f>
        <v/>
      </c>
    </row>
    <row r="165" hidden="1" ht="22" customHeight="1">
      <c r="A165" s="33" t="n"/>
      <c r="B165" s="34" t="n"/>
      <c r="C165" s="34" t="n"/>
      <c r="D165" s="33" t="n"/>
      <c r="E165" s="35" t="n"/>
      <c r="F165" s="36" t="n"/>
      <c r="G165" s="34" t="n"/>
      <c r="H165" s="10">
        <f>IF(OR($E165="",$F165=""),"",DATE(YEAR($E165),MONTH($E165)+$F165,DAY($E165)))</f>
        <v/>
      </c>
      <c r="I165" s="11">
        <f>IF($H165="","",$H165-TODAY())</f>
        <v/>
      </c>
      <c r="J165" s="12">
        <f>IF($G165="","",IF($G165="廃止","対象外",IF($H165="","周期を入力",IF($I165&lt;0,"期限切れ",IF($I165&lt;='集計を見る'!$B$6,"要見直し","OK")))))</f>
        <v/>
      </c>
      <c r="K165" s="11">
        <f>IF($G165="","",IF($G165="公開中",100,IF($G165="レビュー中",80,IF($G165="作成中",40,IF($G165="未着手",0,"")))))</f>
        <v/>
      </c>
    </row>
    <row r="166" hidden="1" ht="22" customHeight="1">
      <c r="A166" s="33" t="n"/>
      <c r="B166" s="34" t="n"/>
      <c r="C166" s="34" t="n"/>
      <c r="D166" s="33" t="n"/>
      <c r="E166" s="35" t="n"/>
      <c r="F166" s="36" t="n"/>
      <c r="G166" s="34" t="n"/>
      <c r="H166" s="7">
        <f>IF(OR($E166="",$F166=""),"",DATE(YEAR($E166),MONTH($E166)+$F166,DAY($E166)))</f>
        <v/>
      </c>
      <c r="I166" s="8">
        <f>IF($H166="","",$H166-TODAY())</f>
        <v/>
      </c>
      <c r="J166" s="9">
        <f>IF($G166="","",IF($G166="廃止","対象外",IF($H166="","周期を入力",IF($I166&lt;0,"期限切れ",IF($I166&lt;='集計を見る'!$B$6,"要見直し","OK")))))</f>
        <v/>
      </c>
      <c r="K166" s="8">
        <f>IF($G166="","",IF($G166="公開中",100,IF($G166="レビュー中",80,IF($G166="作成中",40,IF($G166="未着手",0,"")))))</f>
        <v/>
      </c>
    </row>
    <row r="167" hidden="1" ht="22" customHeight="1">
      <c r="A167" s="33" t="n"/>
      <c r="B167" s="34" t="n"/>
      <c r="C167" s="34" t="n"/>
      <c r="D167" s="33" t="n"/>
      <c r="E167" s="35" t="n"/>
      <c r="F167" s="36" t="n"/>
      <c r="G167" s="34" t="n"/>
      <c r="H167" s="10">
        <f>IF(OR($E167="",$F167=""),"",DATE(YEAR($E167),MONTH($E167)+$F167,DAY($E167)))</f>
        <v/>
      </c>
      <c r="I167" s="11">
        <f>IF($H167="","",$H167-TODAY())</f>
        <v/>
      </c>
      <c r="J167" s="12">
        <f>IF($G167="","",IF($G167="廃止","対象外",IF($H167="","周期を入力",IF($I167&lt;0,"期限切れ",IF($I167&lt;='集計を見る'!$B$6,"要見直し","OK")))))</f>
        <v/>
      </c>
      <c r="K167" s="11">
        <f>IF($G167="","",IF($G167="公開中",100,IF($G167="レビュー中",80,IF($G167="作成中",40,IF($G167="未着手",0,"")))))</f>
        <v/>
      </c>
    </row>
    <row r="168" hidden="1" ht="22" customHeight="1">
      <c r="A168" s="33" t="n"/>
      <c r="B168" s="34" t="n"/>
      <c r="C168" s="34" t="n"/>
      <c r="D168" s="33" t="n"/>
      <c r="E168" s="35" t="n"/>
      <c r="F168" s="36" t="n"/>
      <c r="G168" s="34" t="n"/>
      <c r="H168" s="7">
        <f>IF(OR($E168="",$F168=""),"",DATE(YEAR($E168),MONTH($E168)+$F168,DAY($E168)))</f>
        <v/>
      </c>
      <c r="I168" s="8">
        <f>IF($H168="","",$H168-TODAY())</f>
        <v/>
      </c>
      <c r="J168" s="9">
        <f>IF($G168="","",IF($G168="廃止","対象外",IF($H168="","周期を入力",IF($I168&lt;0,"期限切れ",IF($I168&lt;='集計を見る'!$B$6,"要見直し","OK")))))</f>
        <v/>
      </c>
      <c r="K168" s="8">
        <f>IF($G168="","",IF($G168="公開中",100,IF($G168="レビュー中",80,IF($G168="作成中",40,IF($G168="未着手",0,"")))))</f>
        <v/>
      </c>
    </row>
    <row r="169" hidden="1" ht="22" customHeight="1">
      <c r="A169" s="33" t="n"/>
      <c r="B169" s="34" t="n"/>
      <c r="C169" s="34" t="n"/>
      <c r="D169" s="33" t="n"/>
      <c r="E169" s="35" t="n"/>
      <c r="F169" s="36" t="n"/>
      <c r="G169" s="34" t="n"/>
      <c r="H169" s="10">
        <f>IF(OR($E169="",$F169=""),"",DATE(YEAR($E169),MONTH($E169)+$F169,DAY($E169)))</f>
        <v/>
      </c>
      <c r="I169" s="11">
        <f>IF($H169="","",$H169-TODAY())</f>
        <v/>
      </c>
      <c r="J169" s="12">
        <f>IF($G169="","",IF($G169="廃止","対象外",IF($H169="","周期を入力",IF($I169&lt;0,"期限切れ",IF($I169&lt;='集計を見る'!$B$6,"要見直し","OK")))))</f>
        <v/>
      </c>
      <c r="K169" s="11">
        <f>IF($G169="","",IF($G169="公開中",100,IF($G169="レビュー中",80,IF($G169="作成中",40,IF($G169="未着手",0,"")))))</f>
        <v/>
      </c>
    </row>
    <row r="170" hidden="1" ht="22" customHeight="1">
      <c r="A170" s="33" t="n"/>
      <c r="B170" s="34" t="n"/>
      <c r="C170" s="34" t="n"/>
      <c r="D170" s="33" t="n"/>
      <c r="E170" s="35" t="n"/>
      <c r="F170" s="36" t="n"/>
      <c r="G170" s="34" t="n"/>
      <c r="H170" s="7">
        <f>IF(OR($E170="",$F170=""),"",DATE(YEAR($E170),MONTH($E170)+$F170,DAY($E170)))</f>
        <v/>
      </c>
      <c r="I170" s="8">
        <f>IF($H170="","",$H170-TODAY())</f>
        <v/>
      </c>
      <c r="J170" s="9">
        <f>IF($G170="","",IF($G170="廃止","対象外",IF($H170="","周期を入力",IF($I170&lt;0,"期限切れ",IF($I170&lt;='集計を見る'!$B$6,"要見直し","OK")))))</f>
        <v/>
      </c>
      <c r="K170" s="8">
        <f>IF($G170="","",IF($G170="公開中",100,IF($G170="レビュー中",80,IF($G170="作成中",40,IF($G170="未着手",0,"")))))</f>
        <v/>
      </c>
    </row>
    <row r="171" hidden="1" ht="22" customHeight="1">
      <c r="A171" s="33" t="n"/>
      <c r="B171" s="34" t="n"/>
      <c r="C171" s="34" t="n"/>
      <c r="D171" s="33" t="n"/>
      <c r="E171" s="35" t="n"/>
      <c r="F171" s="36" t="n"/>
      <c r="G171" s="34" t="n"/>
      <c r="H171" s="10">
        <f>IF(OR($E171="",$F171=""),"",DATE(YEAR($E171),MONTH($E171)+$F171,DAY($E171)))</f>
        <v/>
      </c>
      <c r="I171" s="11">
        <f>IF($H171="","",$H171-TODAY())</f>
        <v/>
      </c>
      <c r="J171" s="12">
        <f>IF($G171="","",IF($G171="廃止","対象外",IF($H171="","周期を入力",IF($I171&lt;0,"期限切れ",IF($I171&lt;='集計を見る'!$B$6,"要見直し","OK")))))</f>
        <v/>
      </c>
      <c r="K171" s="11">
        <f>IF($G171="","",IF($G171="公開中",100,IF($G171="レビュー中",80,IF($G171="作成中",40,IF($G171="未着手",0,"")))))</f>
        <v/>
      </c>
    </row>
    <row r="172" hidden="1" ht="22" customHeight="1">
      <c r="A172" s="33" t="n"/>
      <c r="B172" s="34" t="n"/>
      <c r="C172" s="34" t="n"/>
      <c r="D172" s="33" t="n"/>
      <c r="E172" s="35" t="n"/>
      <c r="F172" s="36" t="n"/>
      <c r="G172" s="34" t="n"/>
      <c r="H172" s="7">
        <f>IF(OR($E172="",$F172=""),"",DATE(YEAR($E172),MONTH($E172)+$F172,DAY($E172)))</f>
        <v/>
      </c>
      <c r="I172" s="8">
        <f>IF($H172="","",$H172-TODAY())</f>
        <v/>
      </c>
      <c r="J172" s="9">
        <f>IF($G172="","",IF($G172="廃止","対象外",IF($H172="","周期を入力",IF($I172&lt;0,"期限切れ",IF($I172&lt;='集計を見る'!$B$6,"要見直し","OK")))))</f>
        <v/>
      </c>
      <c r="K172" s="8">
        <f>IF($G172="","",IF($G172="公開中",100,IF($G172="レビュー中",80,IF($G172="作成中",40,IF($G172="未着手",0,"")))))</f>
        <v/>
      </c>
    </row>
    <row r="173" hidden="1" ht="22" customHeight="1">
      <c r="A173" s="33" t="n"/>
      <c r="B173" s="34" t="n"/>
      <c r="C173" s="34" t="n"/>
      <c r="D173" s="33" t="n"/>
      <c r="E173" s="35" t="n"/>
      <c r="F173" s="36" t="n"/>
      <c r="G173" s="34" t="n"/>
      <c r="H173" s="10">
        <f>IF(OR($E173="",$F173=""),"",DATE(YEAR($E173),MONTH($E173)+$F173,DAY($E173)))</f>
        <v/>
      </c>
      <c r="I173" s="11">
        <f>IF($H173="","",$H173-TODAY())</f>
        <v/>
      </c>
      <c r="J173" s="12">
        <f>IF($G173="","",IF($G173="廃止","対象外",IF($H173="","周期を入力",IF($I173&lt;0,"期限切れ",IF($I173&lt;='集計を見る'!$B$6,"要見直し","OK")))))</f>
        <v/>
      </c>
      <c r="K173" s="11">
        <f>IF($G173="","",IF($G173="公開中",100,IF($G173="レビュー中",80,IF($G173="作成中",40,IF($G173="未着手",0,"")))))</f>
        <v/>
      </c>
    </row>
    <row r="174" hidden="1" ht="22" customHeight="1">
      <c r="A174" s="33" t="n"/>
      <c r="B174" s="34" t="n"/>
      <c r="C174" s="34" t="n"/>
      <c r="D174" s="33" t="n"/>
      <c r="E174" s="35" t="n"/>
      <c r="F174" s="36" t="n"/>
      <c r="G174" s="34" t="n"/>
      <c r="H174" s="7">
        <f>IF(OR($E174="",$F174=""),"",DATE(YEAR($E174),MONTH($E174)+$F174,DAY($E174)))</f>
        <v/>
      </c>
      <c r="I174" s="8">
        <f>IF($H174="","",$H174-TODAY())</f>
        <v/>
      </c>
      <c r="J174" s="9">
        <f>IF($G174="","",IF($G174="廃止","対象外",IF($H174="","周期を入力",IF($I174&lt;0,"期限切れ",IF($I174&lt;='集計を見る'!$B$6,"要見直し","OK")))))</f>
        <v/>
      </c>
      <c r="K174" s="8">
        <f>IF($G174="","",IF($G174="公開中",100,IF($G174="レビュー中",80,IF($G174="作成中",40,IF($G174="未着手",0,"")))))</f>
        <v/>
      </c>
    </row>
    <row r="175" hidden="1" ht="22" customHeight="1">
      <c r="A175" s="33" t="n"/>
      <c r="B175" s="34" t="n"/>
      <c r="C175" s="34" t="n"/>
      <c r="D175" s="33" t="n"/>
      <c r="E175" s="35" t="n"/>
      <c r="F175" s="36" t="n"/>
      <c r="G175" s="34" t="n"/>
      <c r="H175" s="10">
        <f>IF(OR($E175="",$F175=""),"",DATE(YEAR($E175),MONTH($E175)+$F175,DAY($E175)))</f>
        <v/>
      </c>
      <c r="I175" s="11">
        <f>IF($H175="","",$H175-TODAY())</f>
        <v/>
      </c>
      <c r="J175" s="12">
        <f>IF($G175="","",IF($G175="廃止","対象外",IF($H175="","周期を入力",IF($I175&lt;0,"期限切れ",IF($I175&lt;='集計を見る'!$B$6,"要見直し","OK")))))</f>
        <v/>
      </c>
      <c r="K175" s="11">
        <f>IF($G175="","",IF($G175="公開中",100,IF($G175="レビュー中",80,IF($G175="作成中",40,IF($G175="未着手",0,"")))))</f>
        <v/>
      </c>
    </row>
    <row r="176" hidden="1" ht="22" customHeight="1">
      <c r="A176" s="33" t="n"/>
      <c r="B176" s="34" t="n"/>
      <c r="C176" s="34" t="n"/>
      <c r="D176" s="33" t="n"/>
      <c r="E176" s="35" t="n"/>
      <c r="F176" s="36" t="n"/>
      <c r="G176" s="34" t="n"/>
      <c r="H176" s="7">
        <f>IF(OR($E176="",$F176=""),"",DATE(YEAR($E176),MONTH($E176)+$F176,DAY($E176)))</f>
        <v/>
      </c>
      <c r="I176" s="8">
        <f>IF($H176="","",$H176-TODAY())</f>
        <v/>
      </c>
      <c r="J176" s="9">
        <f>IF($G176="","",IF($G176="廃止","対象外",IF($H176="","周期を入力",IF($I176&lt;0,"期限切れ",IF($I176&lt;='集計を見る'!$B$6,"要見直し","OK")))))</f>
        <v/>
      </c>
      <c r="K176" s="8">
        <f>IF($G176="","",IF($G176="公開中",100,IF($G176="レビュー中",80,IF($G176="作成中",40,IF($G176="未着手",0,"")))))</f>
        <v/>
      </c>
    </row>
    <row r="177" hidden="1" ht="22" customHeight="1">
      <c r="A177" s="33" t="n"/>
      <c r="B177" s="34" t="n"/>
      <c r="C177" s="34" t="n"/>
      <c r="D177" s="33" t="n"/>
      <c r="E177" s="35" t="n"/>
      <c r="F177" s="36" t="n"/>
      <c r="G177" s="34" t="n"/>
      <c r="H177" s="10">
        <f>IF(OR($E177="",$F177=""),"",DATE(YEAR($E177),MONTH($E177)+$F177,DAY($E177)))</f>
        <v/>
      </c>
      <c r="I177" s="11">
        <f>IF($H177="","",$H177-TODAY())</f>
        <v/>
      </c>
      <c r="J177" s="12">
        <f>IF($G177="","",IF($G177="廃止","対象外",IF($H177="","周期を入力",IF($I177&lt;0,"期限切れ",IF($I177&lt;='集計を見る'!$B$6,"要見直し","OK")))))</f>
        <v/>
      </c>
      <c r="K177" s="11">
        <f>IF($G177="","",IF($G177="公開中",100,IF($G177="レビュー中",80,IF($G177="作成中",40,IF($G177="未着手",0,"")))))</f>
        <v/>
      </c>
    </row>
    <row r="178" hidden="1" ht="22" customHeight="1">
      <c r="A178" s="33" t="n"/>
      <c r="B178" s="34" t="n"/>
      <c r="C178" s="34" t="n"/>
      <c r="D178" s="33" t="n"/>
      <c r="E178" s="35" t="n"/>
      <c r="F178" s="36" t="n"/>
      <c r="G178" s="34" t="n"/>
      <c r="H178" s="7">
        <f>IF(OR($E178="",$F178=""),"",DATE(YEAR($E178),MONTH($E178)+$F178,DAY($E178)))</f>
        <v/>
      </c>
      <c r="I178" s="8">
        <f>IF($H178="","",$H178-TODAY())</f>
        <v/>
      </c>
      <c r="J178" s="9">
        <f>IF($G178="","",IF($G178="廃止","対象外",IF($H178="","周期を入力",IF($I178&lt;0,"期限切れ",IF($I178&lt;='集計を見る'!$B$6,"要見直し","OK")))))</f>
        <v/>
      </c>
      <c r="K178" s="8">
        <f>IF($G178="","",IF($G178="公開中",100,IF($G178="レビュー中",80,IF($G178="作成中",40,IF($G178="未着手",0,"")))))</f>
        <v/>
      </c>
    </row>
    <row r="179" hidden="1" ht="22" customHeight="1">
      <c r="A179" s="33" t="n"/>
      <c r="B179" s="34" t="n"/>
      <c r="C179" s="34" t="n"/>
      <c r="D179" s="33" t="n"/>
      <c r="E179" s="35" t="n"/>
      <c r="F179" s="36" t="n"/>
      <c r="G179" s="34" t="n"/>
      <c r="H179" s="10">
        <f>IF(OR($E179="",$F179=""),"",DATE(YEAR($E179),MONTH($E179)+$F179,DAY($E179)))</f>
        <v/>
      </c>
      <c r="I179" s="11">
        <f>IF($H179="","",$H179-TODAY())</f>
        <v/>
      </c>
      <c r="J179" s="12">
        <f>IF($G179="","",IF($G179="廃止","対象外",IF($H179="","周期を入力",IF($I179&lt;0,"期限切れ",IF($I179&lt;='集計を見る'!$B$6,"要見直し","OK")))))</f>
        <v/>
      </c>
      <c r="K179" s="11">
        <f>IF($G179="","",IF($G179="公開中",100,IF($G179="レビュー中",80,IF($G179="作成中",40,IF($G179="未着手",0,"")))))</f>
        <v/>
      </c>
    </row>
    <row r="180" hidden="1" ht="22" customHeight="1">
      <c r="A180" s="33" t="n"/>
      <c r="B180" s="34" t="n"/>
      <c r="C180" s="34" t="n"/>
      <c r="D180" s="33" t="n"/>
      <c r="E180" s="35" t="n"/>
      <c r="F180" s="36" t="n"/>
      <c r="G180" s="34" t="n"/>
      <c r="H180" s="7">
        <f>IF(OR($E180="",$F180=""),"",DATE(YEAR($E180),MONTH($E180)+$F180,DAY($E180)))</f>
        <v/>
      </c>
      <c r="I180" s="8">
        <f>IF($H180="","",$H180-TODAY())</f>
        <v/>
      </c>
      <c r="J180" s="9">
        <f>IF($G180="","",IF($G180="廃止","対象外",IF($H180="","周期を入力",IF($I180&lt;0,"期限切れ",IF($I180&lt;='集計を見る'!$B$6,"要見直し","OK")))))</f>
        <v/>
      </c>
      <c r="K180" s="8">
        <f>IF($G180="","",IF($G180="公開中",100,IF($G180="レビュー中",80,IF($G180="作成中",40,IF($G180="未着手",0,"")))))</f>
        <v/>
      </c>
    </row>
    <row r="181" hidden="1" ht="22" customHeight="1">
      <c r="A181" s="33" t="n"/>
      <c r="B181" s="34" t="n"/>
      <c r="C181" s="34" t="n"/>
      <c r="D181" s="33" t="n"/>
      <c r="E181" s="35" t="n"/>
      <c r="F181" s="36" t="n"/>
      <c r="G181" s="34" t="n"/>
      <c r="H181" s="10">
        <f>IF(OR($E181="",$F181=""),"",DATE(YEAR($E181),MONTH($E181)+$F181,DAY($E181)))</f>
        <v/>
      </c>
      <c r="I181" s="11">
        <f>IF($H181="","",$H181-TODAY())</f>
        <v/>
      </c>
      <c r="J181" s="12">
        <f>IF($G181="","",IF($G181="廃止","対象外",IF($H181="","周期を入力",IF($I181&lt;0,"期限切れ",IF($I181&lt;='集計を見る'!$B$6,"要見直し","OK")))))</f>
        <v/>
      </c>
      <c r="K181" s="11">
        <f>IF($G181="","",IF($G181="公開中",100,IF($G181="レビュー中",80,IF($G181="作成中",40,IF($G181="未着手",0,"")))))</f>
        <v/>
      </c>
    </row>
    <row r="182" hidden="1" ht="22" customHeight="1">
      <c r="A182" s="33" t="n"/>
      <c r="B182" s="34" t="n"/>
      <c r="C182" s="34" t="n"/>
      <c r="D182" s="33" t="n"/>
      <c r="E182" s="35" t="n"/>
      <c r="F182" s="36" t="n"/>
      <c r="G182" s="34" t="n"/>
      <c r="H182" s="7">
        <f>IF(OR($E182="",$F182=""),"",DATE(YEAR($E182),MONTH($E182)+$F182,DAY($E182)))</f>
        <v/>
      </c>
      <c r="I182" s="8">
        <f>IF($H182="","",$H182-TODAY())</f>
        <v/>
      </c>
      <c r="J182" s="9">
        <f>IF($G182="","",IF($G182="廃止","対象外",IF($H182="","周期を入力",IF($I182&lt;0,"期限切れ",IF($I182&lt;='集計を見る'!$B$6,"要見直し","OK")))))</f>
        <v/>
      </c>
      <c r="K182" s="8">
        <f>IF($G182="","",IF($G182="公開中",100,IF($G182="レビュー中",80,IF($G182="作成中",40,IF($G182="未着手",0,"")))))</f>
        <v/>
      </c>
    </row>
    <row r="183" hidden="1" ht="22" customHeight="1">
      <c r="A183" s="33" t="n"/>
      <c r="B183" s="34" t="n"/>
      <c r="C183" s="34" t="n"/>
      <c r="D183" s="33" t="n"/>
      <c r="E183" s="35" t="n"/>
      <c r="F183" s="36" t="n"/>
      <c r="G183" s="34" t="n"/>
      <c r="H183" s="10">
        <f>IF(OR($E183="",$F183=""),"",DATE(YEAR($E183),MONTH($E183)+$F183,DAY($E183)))</f>
        <v/>
      </c>
      <c r="I183" s="11">
        <f>IF($H183="","",$H183-TODAY())</f>
        <v/>
      </c>
      <c r="J183" s="12">
        <f>IF($G183="","",IF($G183="廃止","対象外",IF($H183="","周期を入力",IF($I183&lt;0,"期限切れ",IF($I183&lt;='集計を見る'!$B$6,"要見直し","OK")))))</f>
        <v/>
      </c>
      <c r="K183" s="11">
        <f>IF($G183="","",IF($G183="公開中",100,IF($G183="レビュー中",80,IF($G183="作成中",40,IF($G183="未着手",0,"")))))</f>
        <v/>
      </c>
    </row>
    <row r="184" hidden="1" ht="22" customHeight="1">
      <c r="A184" s="33" t="n"/>
      <c r="B184" s="34" t="n"/>
      <c r="C184" s="34" t="n"/>
      <c r="D184" s="33" t="n"/>
      <c r="E184" s="35" t="n"/>
      <c r="F184" s="36" t="n"/>
      <c r="G184" s="34" t="n"/>
      <c r="H184" s="7">
        <f>IF(OR($E184="",$F184=""),"",DATE(YEAR($E184),MONTH($E184)+$F184,DAY($E184)))</f>
        <v/>
      </c>
      <c r="I184" s="8">
        <f>IF($H184="","",$H184-TODAY())</f>
        <v/>
      </c>
      <c r="J184" s="9">
        <f>IF($G184="","",IF($G184="廃止","対象外",IF($H184="","周期を入力",IF($I184&lt;0,"期限切れ",IF($I184&lt;='集計を見る'!$B$6,"要見直し","OK")))))</f>
        <v/>
      </c>
      <c r="K184" s="8">
        <f>IF($G184="","",IF($G184="公開中",100,IF($G184="レビュー中",80,IF($G184="作成中",40,IF($G184="未着手",0,"")))))</f>
        <v/>
      </c>
    </row>
    <row r="185" hidden="1" ht="22" customHeight="1">
      <c r="A185" s="33" t="n"/>
      <c r="B185" s="34" t="n"/>
      <c r="C185" s="34" t="n"/>
      <c r="D185" s="33" t="n"/>
      <c r="E185" s="35" t="n"/>
      <c r="F185" s="36" t="n"/>
      <c r="G185" s="34" t="n"/>
      <c r="H185" s="10">
        <f>IF(OR($E185="",$F185=""),"",DATE(YEAR($E185),MONTH($E185)+$F185,DAY($E185)))</f>
        <v/>
      </c>
      <c r="I185" s="11">
        <f>IF($H185="","",$H185-TODAY())</f>
        <v/>
      </c>
      <c r="J185" s="12">
        <f>IF($G185="","",IF($G185="廃止","対象外",IF($H185="","周期を入力",IF($I185&lt;0,"期限切れ",IF($I185&lt;='集計を見る'!$B$6,"要見直し","OK")))))</f>
        <v/>
      </c>
      <c r="K185" s="11">
        <f>IF($G185="","",IF($G185="公開中",100,IF($G185="レビュー中",80,IF($G185="作成中",40,IF($G185="未着手",0,"")))))</f>
        <v/>
      </c>
    </row>
    <row r="186" hidden="1" ht="22" customHeight="1">
      <c r="A186" s="33" t="n"/>
      <c r="B186" s="34" t="n"/>
      <c r="C186" s="34" t="n"/>
      <c r="D186" s="33" t="n"/>
      <c r="E186" s="35" t="n"/>
      <c r="F186" s="36" t="n"/>
      <c r="G186" s="34" t="n"/>
      <c r="H186" s="7">
        <f>IF(OR($E186="",$F186=""),"",DATE(YEAR($E186),MONTH($E186)+$F186,DAY($E186)))</f>
        <v/>
      </c>
      <c r="I186" s="8">
        <f>IF($H186="","",$H186-TODAY())</f>
        <v/>
      </c>
      <c r="J186" s="9">
        <f>IF($G186="","",IF($G186="廃止","対象外",IF($H186="","周期を入力",IF($I186&lt;0,"期限切れ",IF($I186&lt;='集計を見る'!$B$6,"要見直し","OK")))))</f>
        <v/>
      </c>
      <c r="K186" s="8">
        <f>IF($G186="","",IF($G186="公開中",100,IF($G186="レビュー中",80,IF($G186="作成中",40,IF($G186="未着手",0,"")))))</f>
        <v/>
      </c>
    </row>
    <row r="187" hidden="1" ht="22" customHeight="1">
      <c r="A187" s="33" t="n"/>
      <c r="B187" s="34" t="n"/>
      <c r="C187" s="34" t="n"/>
      <c r="D187" s="33" t="n"/>
      <c r="E187" s="35" t="n"/>
      <c r="F187" s="36" t="n"/>
      <c r="G187" s="34" t="n"/>
      <c r="H187" s="10">
        <f>IF(OR($E187="",$F187=""),"",DATE(YEAR($E187),MONTH($E187)+$F187,DAY($E187)))</f>
        <v/>
      </c>
      <c r="I187" s="11">
        <f>IF($H187="","",$H187-TODAY())</f>
        <v/>
      </c>
      <c r="J187" s="12">
        <f>IF($G187="","",IF($G187="廃止","対象外",IF($H187="","周期を入力",IF($I187&lt;0,"期限切れ",IF($I187&lt;='集計を見る'!$B$6,"要見直し","OK")))))</f>
        <v/>
      </c>
      <c r="K187" s="11">
        <f>IF($G187="","",IF($G187="公開中",100,IF($G187="レビュー中",80,IF($G187="作成中",40,IF($G187="未着手",0,"")))))</f>
        <v/>
      </c>
    </row>
    <row r="188" hidden="1" ht="22" customHeight="1">
      <c r="A188" s="33" t="n"/>
      <c r="B188" s="34" t="n"/>
      <c r="C188" s="34" t="n"/>
      <c r="D188" s="33" t="n"/>
      <c r="E188" s="35" t="n"/>
      <c r="F188" s="36" t="n"/>
      <c r="G188" s="34" t="n"/>
      <c r="H188" s="7">
        <f>IF(OR($E188="",$F188=""),"",DATE(YEAR($E188),MONTH($E188)+$F188,DAY($E188)))</f>
        <v/>
      </c>
      <c r="I188" s="8">
        <f>IF($H188="","",$H188-TODAY())</f>
        <v/>
      </c>
      <c r="J188" s="9">
        <f>IF($G188="","",IF($G188="廃止","対象外",IF($H188="","周期を入力",IF($I188&lt;0,"期限切れ",IF($I188&lt;='集計を見る'!$B$6,"要見直し","OK")))))</f>
        <v/>
      </c>
      <c r="K188" s="8">
        <f>IF($G188="","",IF($G188="公開中",100,IF($G188="レビュー中",80,IF($G188="作成中",40,IF($G188="未着手",0,"")))))</f>
        <v/>
      </c>
    </row>
    <row r="189" hidden="1" ht="22" customHeight="1">
      <c r="A189" s="33" t="n"/>
      <c r="B189" s="34" t="n"/>
      <c r="C189" s="34" t="n"/>
      <c r="D189" s="33" t="n"/>
      <c r="E189" s="35" t="n"/>
      <c r="F189" s="36" t="n"/>
      <c r="G189" s="34" t="n"/>
      <c r="H189" s="10">
        <f>IF(OR($E189="",$F189=""),"",DATE(YEAR($E189),MONTH($E189)+$F189,DAY($E189)))</f>
        <v/>
      </c>
      <c r="I189" s="11">
        <f>IF($H189="","",$H189-TODAY())</f>
        <v/>
      </c>
      <c r="J189" s="12">
        <f>IF($G189="","",IF($G189="廃止","対象外",IF($H189="","周期を入力",IF($I189&lt;0,"期限切れ",IF($I189&lt;='集計を見る'!$B$6,"要見直し","OK")))))</f>
        <v/>
      </c>
      <c r="K189" s="11">
        <f>IF($G189="","",IF($G189="公開中",100,IF($G189="レビュー中",80,IF($G189="作成中",40,IF($G189="未着手",0,"")))))</f>
        <v/>
      </c>
    </row>
    <row r="190" hidden="1" ht="22" customHeight="1">
      <c r="A190" s="33" t="n"/>
      <c r="B190" s="34" t="n"/>
      <c r="C190" s="34" t="n"/>
      <c r="D190" s="33" t="n"/>
      <c r="E190" s="35" t="n"/>
      <c r="F190" s="36" t="n"/>
      <c r="G190" s="34" t="n"/>
      <c r="H190" s="7">
        <f>IF(OR($E190="",$F190=""),"",DATE(YEAR($E190),MONTH($E190)+$F190,DAY($E190)))</f>
        <v/>
      </c>
      <c r="I190" s="8">
        <f>IF($H190="","",$H190-TODAY())</f>
        <v/>
      </c>
      <c r="J190" s="9">
        <f>IF($G190="","",IF($G190="廃止","対象外",IF($H190="","周期を入力",IF($I190&lt;0,"期限切れ",IF($I190&lt;='集計を見る'!$B$6,"要見直し","OK")))))</f>
        <v/>
      </c>
      <c r="K190" s="8">
        <f>IF($G190="","",IF($G190="公開中",100,IF($G190="レビュー中",80,IF($G190="作成中",40,IF($G190="未着手",0,"")))))</f>
        <v/>
      </c>
    </row>
    <row r="191" hidden="1" ht="22" customHeight="1">
      <c r="A191" s="33" t="n"/>
      <c r="B191" s="34" t="n"/>
      <c r="C191" s="34" t="n"/>
      <c r="D191" s="33" t="n"/>
      <c r="E191" s="35" t="n"/>
      <c r="F191" s="36" t="n"/>
      <c r="G191" s="34" t="n"/>
      <c r="H191" s="10">
        <f>IF(OR($E191="",$F191=""),"",DATE(YEAR($E191),MONTH($E191)+$F191,DAY($E191)))</f>
        <v/>
      </c>
      <c r="I191" s="11">
        <f>IF($H191="","",$H191-TODAY())</f>
        <v/>
      </c>
      <c r="J191" s="12">
        <f>IF($G191="","",IF($G191="廃止","対象外",IF($H191="","周期を入力",IF($I191&lt;0,"期限切れ",IF($I191&lt;='集計を見る'!$B$6,"要見直し","OK")))))</f>
        <v/>
      </c>
      <c r="K191" s="11">
        <f>IF($G191="","",IF($G191="公開中",100,IF($G191="レビュー中",80,IF($G191="作成中",40,IF($G191="未着手",0,"")))))</f>
        <v/>
      </c>
    </row>
    <row r="192" hidden="1" ht="22" customHeight="1">
      <c r="A192" s="33" t="n"/>
      <c r="B192" s="34" t="n"/>
      <c r="C192" s="34" t="n"/>
      <c r="D192" s="33" t="n"/>
      <c r="E192" s="35" t="n"/>
      <c r="F192" s="36" t="n"/>
      <c r="G192" s="34" t="n"/>
      <c r="H192" s="7">
        <f>IF(OR($E192="",$F192=""),"",DATE(YEAR($E192),MONTH($E192)+$F192,DAY($E192)))</f>
        <v/>
      </c>
      <c r="I192" s="8">
        <f>IF($H192="","",$H192-TODAY())</f>
        <v/>
      </c>
      <c r="J192" s="9">
        <f>IF($G192="","",IF($G192="廃止","対象外",IF($H192="","周期を入力",IF($I192&lt;0,"期限切れ",IF($I192&lt;='集計を見る'!$B$6,"要見直し","OK")))))</f>
        <v/>
      </c>
      <c r="K192" s="8">
        <f>IF($G192="","",IF($G192="公開中",100,IF($G192="レビュー中",80,IF($G192="作成中",40,IF($G192="未着手",0,"")))))</f>
        <v/>
      </c>
    </row>
    <row r="193" hidden="1" ht="22" customHeight="1">
      <c r="A193" s="33" t="n"/>
      <c r="B193" s="34" t="n"/>
      <c r="C193" s="34" t="n"/>
      <c r="D193" s="33" t="n"/>
      <c r="E193" s="35" t="n"/>
      <c r="F193" s="36" t="n"/>
      <c r="G193" s="34" t="n"/>
      <c r="H193" s="10">
        <f>IF(OR($E193="",$F193=""),"",DATE(YEAR($E193),MONTH($E193)+$F193,DAY($E193)))</f>
        <v/>
      </c>
      <c r="I193" s="11">
        <f>IF($H193="","",$H193-TODAY())</f>
        <v/>
      </c>
      <c r="J193" s="12">
        <f>IF($G193="","",IF($G193="廃止","対象外",IF($H193="","周期を入力",IF($I193&lt;0,"期限切れ",IF($I193&lt;='集計を見る'!$B$6,"要見直し","OK")))))</f>
        <v/>
      </c>
      <c r="K193" s="11">
        <f>IF($G193="","",IF($G193="公開中",100,IF($G193="レビュー中",80,IF($G193="作成中",40,IF($G193="未着手",0,"")))))</f>
        <v/>
      </c>
    </row>
    <row r="194" hidden="1" ht="22" customHeight="1">
      <c r="A194" s="33" t="n"/>
      <c r="B194" s="34" t="n"/>
      <c r="C194" s="34" t="n"/>
      <c r="D194" s="33" t="n"/>
      <c r="E194" s="35" t="n"/>
      <c r="F194" s="36" t="n"/>
      <c r="G194" s="34" t="n"/>
      <c r="H194" s="7">
        <f>IF(OR($E194="",$F194=""),"",DATE(YEAR($E194),MONTH($E194)+$F194,DAY($E194)))</f>
        <v/>
      </c>
      <c r="I194" s="8">
        <f>IF($H194="","",$H194-TODAY())</f>
        <v/>
      </c>
      <c r="J194" s="9">
        <f>IF($G194="","",IF($G194="廃止","対象外",IF($H194="","周期を入力",IF($I194&lt;0,"期限切れ",IF($I194&lt;='集計を見る'!$B$6,"要見直し","OK")))))</f>
        <v/>
      </c>
      <c r="K194" s="8">
        <f>IF($G194="","",IF($G194="公開中",100,IF($G194="レビュー中",80,IF($G194="作成中",40,IF($G194="未着手",0,"")))))</f>
        <v/>
      </c>
    </row>
    <row r="195" hidden="1" ht="22" customHeight="1">
      <c r="A195" s="33" t="n"/>
      <c r="B195" s="34" t="n"/>
      <c r="C195" s="34" t="n"/>
      <c r="D195" s="33" t="n"/>
      <c r="E195" s="35" t="n"/>
      <c r="F195" s="36" t="n"/>
      <c r="G195" s="34" t="n"/>
      <c r="H195" s="10">
        <f>IF(OR($E195="",$F195=""),"",DATE(YEAR($E195),MONTH($E195)+$F195,DAY($E195)))</f>
        <v/>
      </c>
      <c r="I195" s="11">
        <f>IF($H195="","",$H195-TODAY())</f>
        <v/>
      </c>
      <c r="J195" s="12">
        <f>IF($G195="","",IF($G195="廃止","対象外",IF($H195="","周期を入力",IF($I195&lt;0,"期限切れ",IF($I195&lt;='集計を見る'!$B$6,"要見直し","OK")))))</f>
        <v/>
      </c>
      <c r="K195" s="11">
        <f>IF($G195="","",IF($G195="公開中",100,IF($G195="レビュー中",80,IF($G195="作成中",40,IF($G195="未着手",0,"")))))</f>
        <v/>
      </c>
    </row>
    <row r="196" hidden="1" ht="22" customHeight="1">
      <c r="A196" s="33" t="n"/>
      <c r="B196" s="34" t="n"/>
      <c r="C196" s="34" t="n"/>
      <c r="D196" s="33" t="n"/>
      <c r="E196" s="35" t="n"/>
      <c r="F196" s="36" t="n"/>
      <c r="G196" s="34" t="n"/>
      <c r="H196" s="7">
        <f>IF(OR($E196="",$F196=""),"",DATE(YEAR($E196),MONTH($E196)+$F196,DAY($E196)))</f>
        <v/>
      </c>
      <c r="I196" s="8">
        <f>IF($H196="","",$H196-TODAY())</f>
        <v/>
      </c>
      <c r="J196" s="9">
        <f>IF($G196="","",IF($G196="廃止","対象外",IF($H196="","周期を入力",IF($I196&lt;0,"期限切れ",IF($I196&lt;='集計を見る'!$B$6,"要見直し","OK")))))</f>
        <v/>
      </c>
      <c r="K196" s="8">
        <f>IF($G196="","",IF($G196="公開中",100,IF($G196="レビュー中",80,IF($G196="作成中",40,IF($G196="未着手",0,"")))))</f>
        <v/>
      </c>
    </row>
    <row r="197" hidden="1" ht="22" customHeight="1">
      <c r="A197" s="33" t="n"/>
      <c r="B197" s="34" t="n"/>
      <c r="C197" s="34" t="n"/>
      <c r="D197" s="33" t="n"/>
      <c r="E197" s="35" t="n"/>
      <c r="F197" s="36" t="n"/>
      <c r="G197" s="34" t="n"/>
      <c r="H197" s="10">
        <f>IF(OR($E197="",$F197=""),"",DATE(YEAR($E197),MONTH($E197)+$F197,DAY($E197)))</f>
        <v/>
      </c>
      <c r="I197" s="11">
        <f>IF($H197="","",$H197-TODAY())</f>
        <v/>
      </c>
      <c r="J197" s="12">
        <f>IF($G197="","",IF($G197="廃止","対象外",IF($H197="","周期を入力",IF($I197&lt;0,"期限切れ",IF($I197&lt;='集計を見る'!$B$6,"要見直し","OK")))))</f>
        <v/>
      </c>
      <c r="K197" s="11">
        <f>IF($G197="","",IF($G197="公開中",100,IF($G197="レビュー中",80,IF($G197="作成中",40,IF($G197="未着手",0,"")))))</f>
        <v/>
      </c>
    </row>
    <row r="198" hidden="1" ht="22" customHeight="1">
      <c r="A198" s="33" t="n"/>
      <c r="B198" s="34" t="n"/>
      <c r="C198" s="34" t="n"/>
      <c r="D198" s="33" t="n"/>
      <c r="E198" s="35" t="n"/>
      <c r="F198" s="36" t="n"/>
      <c r="G198" s="34" t="n"/>
      <c r="H198" s="7">
        <f>IF(OR($E198="",$F198=""),"",DATE(YEAR($E198),MONTH($E198)+$F198,DAY($E198)))</f>
        <v/>
      </c>
      <c r="I198" s="8">
        <f>IF($H198="","",$H198-TODAY())</f>
        <v/>
      </c>
      <c r="J198" s="9">
        <f>IF($G198="","",IF($G198="廃止","対象外",IF($H198="","周期を入力",IF($I198&lt;0,"期限切れ",IF($I198&lt;='集計を見る'!$B$6,"要見直し","OK")))))</f>
        <v/>
      </c>
      <c r="K198" s="8">
        <f>IF($G198="","",IF($G198="公開中",100,IF($G198="レビュー中",80,IF($G198="作成中",40,IF($G198="未着手",0,"")))))</f>
        <v/>
      </c>
    </row>
    <row r="199" hidden="1" ht="22" customHeight="1">
      <c r="A199" s="33" t="n"/>
      <c r="B199" s="34" t="n"/>
      <c r="C199" s="34" t="n"/>
      <c r="D199" s="33" t="n"/>
      <c r="E199" s="35" t="n"/>
      <c r="F199" s="36" t="n"/>
      <c r="G199" s="34" t="n"/>
      <c r="H199" s="10">
        <f>IF(OR($E199="",$F199=""),"",DATE(YEAR($E199),MONTH($E199)+$F199,DAY($E199)))</f>
        <v/>
      </c>
      <c r="I199" s="11">
        <f>IF($H199="","",$H199-TODAY())</f>
        <v/>
      </c>
      <c r="J199" s="12">
        <f>IF($G199="","",IF($G199="廃止","対象外",IF($H199="","周期を入力",IF($I199&lt;0,"期限切れ",IF($I199&lt;='集計を見る'!$B$6,"要見直し","OK")))))</f>
        <v/>
      </c>
      <c r="K199" s="11">
        <f>IF($G199="","",IF($G199="公開中",100,IF($G199="レビュー中",80,IF($G199="作成中",40,IF($G199="未着手",0,"")))))</f>
        <v/>
      </c>
    </row>
    <row r="200" hidden="1" ht="22" customHeight="1">
      <c r="A200" s="33" t="n"/>
      <c r="B200" s="34" t="n"/>
      <c r="C200" s="34" t="n"/>
      <c r="D200" s="33" t="n"/>
      <c r="E200" s="35" t="n"/>
      <c r="F200" s="36" t="n"/>
      <c r="G200" s="34" t="n"/>
      <c r="H200" s="7">
        <f>IF(OR($E200="",$F200=""),"",DATE(YEAR($E200),MONTH($E200)+$F200,DAY($E200)))</f>
        <v/>
      </c>
      <c r="I200" s="8">
        <f>IF($H200="","",$H200-TODAY())</f>
        <v/>
      </c>
      <c r="J200" s="9">
        <f>IF($G200="","",IF($G200="廃止","対象外",IF($H200="","周期を入力",IF($I200&lt;0,"期限切れ",IF($I200&lt;='集計を見る'!$B$6,"要見直し","OK")))))</f>
        <v/>
      </c>
      <c r="K200" s="8">
        <f>IF($G200="","",IF($G200="公開中",100,IF($G200="レビュー中",80,IF($G200="作成中",40,IF($G200="未着手",0,"")))))</f>
        <v/>
      </c>
    </row>
    <row r="201" hidden="1" ht="22" customHeight="1">
      <c r="A201" s="33" t="n"/>
      <c r="B201" s="34" t="n"/>
      <c r="C201" s="34" t="n"/>
      <c r="D201" s="33" t="n"/>
      <c r="E201" s="35" t="n"/>
      <c r="F201" s="36" t="n"/>
      <c r="G201" s="34" t="n"/>
      <c r="H201" s="10">
        <f>IF(OR($E201="",$F201=""),"",DATE(YEAR($E201),MONTH($E201)+$F201,DAY($E201)))</f>
        <v/>
      </c>
      <c r="I201" s="11">
        <f>IF($H201="","",$H201-TODAY())</f>
        <v/>
      </c>
      <c r="J201" s="12">
        <f>IF($G201="","",IF($G201="廃止","対象外",IF($H201="","周期を入力",IF($I201&lt;0,"期限切れ",IF($I201&lt;='集計を見る'!$B$6,"要見直し","OK")))))</f>
        <v/>
      </c>
      <c r="K201" s="11">
        <f>IF($G201="","",IF($G201="公開中",100,IF($G201="レビュー中",80,IF($G201="作成中",40,IF($G201="未着手",0,"")))))</f>
        <v/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autoFilter ref="A1:K201"/>
  <conditionalFormatting sqref="A2:K201">
    <cfRule type="expression" priority="1" dxfId="0">
      <formula>$J2="期限切れ"</formula>
    </cfRule>
    <cfRule type="expression" priority="2" dxfId="1">
      <formula>$J2="要見直し"</formula>
    </cfRule>
  </conditionalFormatting>
  <dataValidations count="5">
    <dataValidation sqref="B2:B201" showDropDown="0" showInputMessage="0" showErrorMessage="0" allowBlank="1" errorTitle="入力できない値です" error="リストから選んでください。" type="list">
      <formula1>"業務手順,システム操作,接客・販売,安全・衛生,経理・総務,その他"</formula1>
    </dataValidation>
    <dataValidation sqref="C2:C201" showDropDown="0" showInputMessage="0" showErrorMessage="0" allowBlank="1" errorTitle="入力できない値です" error="リストから選んでください。" type="list">
      <formula1>"全社,営業部,製造部,店舗,管理部"</formula1>
    </dataValidation>
    <dataValidation sqref="F2:F201" showDropDown="0" showInputMessage="0" showErrorMessage="0" allowBlank="1" errorTitle="入力できない値です" error="リストから選んでください。" type="list">
      <formula1>"3,6,12,24"</formula1>
    </dataValidation>
    <dataValidation sqref="G2:G201" showDropDown="0" showInputMessage="0" showErrorMessage="0" allowBlank="1" errorTitle="入力できない値です" error="リストから選んでください。" type="list">
      <formula1>"未着手,作成中,レビュー中,公開中,廃止"</formula1>
    </dataValidation>
    <dataValidation sqref="B2:B201" showDropDown="0" showInputMessage="1" showErrorMessage="0" allowBlank="1" promptTitle="分類" prompt="右の▼から選びます。一覧は「集計」シートで増やせます"/>
  </dataValidation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E67"/>
  <sheetViews>
    <sheetView showGridLines="0" tabSelected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4" customWidth="1" min="3" max="3"/>
    <col width="12" customWidth="1" min="4" max="4"/>
    <col width="14" customWidth="1" min="5" max="5"/>
    <col width="2" customWidth="1" min="6" max="6"/>
  </cols>
  <sheetData>
    <row r="1" ht="34" customHeight="1">
      <c r="A1" s="13" t="inlineStr">
        <is>
          <t>手順書・マニュアル台帳</t>
        </is>
      </c>
    </row>
    <row r="2" ht="22" customHeight="1">
      <c r="A2" s="14" t="inlineStr">
        <is>
          <t>更新日管理つき ｜ 配布元: 副業ポートフォリオ https://satoru-log.jp</t>
        </is>
      </c>
    </row>
    <row r="3" ht="22" customHeight="1">
      <c r="A3" s="15" t="n"/>
      <c r="B3" s="15" t="n"/>
      <c r="C3" s="15" t="n"/>
      <c r="D3" s="15" t="n"/>
      <c r="E3" s="15" t="n"/>
    </row>
    <row r="4" ht="26" customHeight="1">
      <c r="A4" s="16" t="inlineStr">
        <is>
          <t>この台帳の設定（うすい黄色のセルだけ手で入力します）</t>
        </is>
      </c>
    </row>
    <row r="5" ht="22" customHeight="1">
      <c r="A5" s="17" t="inlineStr">
        <is>
          <t>台帳の名前</t>
        </is>
      </c>
      <c r="B5" s="37" t="n"/>
      <c r="C5" s="14" t="inlineStr">
        <is>
          <t>例: 2026年度 業務手順書台帳</t>
        </is>
      </c>
      <c r="D5" s="15" t="n"/>
      <c r="E5" s="15" t="n"/>
    </row>
    <row r="6" ht="22" customHeight="1">
      <c r="A6" s="17" t="inlineStr">
        <is>
          <t>見直しアラート日数</t>
        </is>
      </c>
      <c r="B6" s="38" t="n">
        <v>30</v>
      </c>
      <c r="C6" s="14" t="inlineStr">
        <is>
          <t>次回見直し日まで何日を切ったら「要見直し」にするか</t>
        </is>
      </c>
      <c r="D6" s="15" t="n"/>
      <c r="E6" s="15" t="n"/>
    </row>
    <row r="7" ht="22" customHeight="1">
      <c r="A7" s="17" t="inlineStr">
        <is>
          <t>目標整備率（%）</t>
        </is>
      </c>
      <c r="B7" s="38" t="n">
        <v>80</v>
      </c>
      <c r="C7" s="14" t="inlineStr">
        <is>
          <t>公開中の手順書をどれだけの割合にしたいか</t>
        </is>
      </c>
      <c r="D7" s="15" t="n"/>
      <c r="E7" s="15" t="n"/>
    </row>
    <row r="8" ht="22" customHeight="1">
      <c r="A8" s="15" t="n"/>
      <c r="B8" s="15" t="n"/>
      <c r="C8" s="15" t="n"/>
      <c r="D8" s="15" t="n"/>
      <c r="E8" s="15" t="n"/>
    </row>
    <row r="9" ht="26" customHeight="1">
      <c r="A9" s="16" t="inlineStr">
        <is>
          <t>全体サマリー（入力するだけで自動で出ます）</t>
        </is>
      </c>
    </row>
    <row r="10" ht="22" customHeight="1">
      <c r="A10" s="17" t="inlineStr">
        <is>
          <t>登録件数</t>
        </is>
      </c>
      <c r="B10" s="20">
        <f>COUNTA(入力する!$A$2:$A$201)</f>
        <v/>
      </c>
      <c r="C10" s="14" t="inlineStr">
        <is>
          <t>A列に手順書名が入っている行の数</t>
        </is>
      </c>
      <c r="D10" s="15" t="n"/>
      <c r="E10" s="15" t="n"/>
    </row>
    <row r="11" ht="22" customHeight="1">
      <c r="A11" s="17" t="inlineStr">
        <is>
          <t>公開中の件数</t>
        </is>
      </c>
      <c r="B11" s="20">
        <f>COUNTIF(入力する!$G$2:$G$201,"公開中")</f>
        <v/>
      </c>
      <c r="C11" s="15" t="n"/>
      <c r="D11" s="15" t="n"/>
      <c r="E11" s="15" t="n"/>
    </row>
    <row r="12" ht="22" customHeight="1">
      <c r="A12" s="17" t="inlineStr">
        <is>
          <t>期限切れの件数</t>
        </is>
      </c>
      <c r="B12" s="20">
        <f>COUNTIF(入力する!$J$2:$J$201,"期限切れ")</f>
        <v/>
      </c>
      <c r="C12" s="14" t="inlineStr">
        <is>
          <t>次回見直し日を過ぎたもの</t>
        </is>
      </c>
      <c r="D12" s="15" t="n"/>
      <c r="E12" s="15" t="n"/>
    </row>
    <row r="13" ht="22" customHeight="1">
      <c r="A13" s="17" t="inlineStr">
        <is>
          <t>要見直しの件数</t>
        </is>
      </c>
      <c r="B13" s="20">
        <f>COUNTIF(入力する!$J$2:$J$201,"要見直し")</f>
        <v/>
      </c>
      <c r="C13" s="14" t="inlineStr">
        <is>
          <t>アラート日数の中に入ったもの</t>
        </is>
      </c>
      <c r="D13" s="15" t="n"/>
      <c r="E13" s="15" t="n"/>
    </row>
    <row r="14" ht="22" customHeight="1">
      <c r="A14" s="17" t="inlineStr">
        <is>
          <t>平均進捗率（%）</t>
        </is>
      </c>
      <c r="B14" s="21">
        <f>IFERROR(ROUND(AVERAGE(入力する!$K$2:$K$201),1),0)</f>
        <v/>
      </c>
      <c r="C14" s="15" t="n"/>
      <c r="D14" s="15" t="n"/>
      <c r="E14" s="15" t="n"/>
    </row>
    <row r="15" ht="22" customHeight="1">
      <c r="A15" s="17" t="inlineStr">
        <is>
          <t>整備率（公開中の割合・%）</t>
        </is>
      </c>
      <c r="B15" s="21">
        <f>IFERROR(ROUND($B$11/$B$10*100,1),0)</f>
        <v/>
      </c>
      <c r="C15" s="15" t="n"/>
      <c r="D15" s="15" t="n"/>
      <c r="E15" s="15" t="n"/>
    </row>
    <row r="16" ht="22" customHeight="1">
      <c r="A16" s="17" t="inlineStr">
        <is>
          <t>目標整備率との差（pt）</t>
        </is>
      </c>
      <c r="B16" s="22">
        <f>ROUND($B$15-$B$7,1)</f>
        <v/>
      </c>
      <c r="C16" s="14" t="inlineStr">
        <is>
          <t>プラスなら目標より進んでいます</t>
        </is>
      </c>
      <c r="D16" s="15" t="n"/>
      <c r="E16" s="15" t="n"/>
    </row>
    <row r="17" ht="22" customHeight="1">
      <c r="A17" s="17" t="inlineStr">
        <is>
          <t>最終更新から180日を超えた件数</t>
        </is>
      </c>
      <c r="B17" s="20">
        <f>COUNTIF(入力する!$E$2:$E$201,"&lt;"&amp;TODAY()-180)</f>
        <v/>
      </c>
      <c r="C17" s="15" t="n"/>
      <c r="D17" s="15" t="n"/>
      <c r="E17" s="15" t="n"/>
    </row>
    <row r="18" ht="22" customHeight="1">
      <c r="A18" s="15" t="n"/>
      <c r="B18" s="15" t="n"/>
      <c r="C18" s="15" t="n"/>
      <c r="D18" s="15" t="n"/>
      <c r="E18" s="15" t="n"/>
    </row>
    <row r="19" ht="26" customHeight="1">
      <c r="A19" s="16" t="inlineStr">
        <is>
          <t>分類別の件数と構成比</t>
        </is>
      </c>
    </row>
    <row r="20" ht="26" customHeight="1">
      <c r="A20" s="1" t="inlineStr">
        <is>
          <t>分類</t>
        </is>
      </c>
      <c r="B20" s="1" t="inlineStr">
        <is>
          <t>件数</t>
        </is>
      </c>
      <c r="C20" s="1" t="inlineStr">
        <is>
          <t>構成比(%)</t>
        </is>
      </c>
      <c r="D20" s="1" t="inlineStr">
        <is>
          <t>順位</t>
        </is>
      </c>
      <c r="E20" s="1" t="inlineStr">
        <is>
          <t>期限切れ</t>
        </is>
      </c>
    </row>
    <row r="21" ht="22" customHeight="1">
      <c r="A21" s="17" t="inlineStr">
        <is>
          <t>業務手順</t>
        </is>
      </c>
      <c r="B21" s="23">
        <f>COUNTIF(入力する!$B$2:$B$201,$A21)</f>
        <v/>
      </c>
      <c r="C21" s="24">
        <f>IFERROR(ROUND($B21/SUM($B$21:$B$26)*100,1),0)</f>
        <v/>
      </c>
      <c r="D21" s="23">
        <f>IF($B21=0,"",RANK($B21,$B$21:$B$26))</f>
        <v/>
      </c>
      <c r="E21" s="23">
        <f>COUNTIFS(入力する!$B$2:$B$201,$A21,入力する!$J$2:$J$201,"期限切れ")</f>
        <v/>
      </c>
    </row>
    <row r="22" ht="22" customHeight="1">
      <c r="A22" s="25" t="inlineStr">
        <is>
          <t>システム操作</t>
        </is>
      </c>
      <c r="B22" s="26">
        <f>COUNTIF(入力する!$B$2:$B$201,$A22)</f>
        <v/>
      </c>
      <c r="C22" s="27">
        <f>IFERROR(ROUND($B22/SUM($B$21:$B$26)*100,1),0)</f>
        <v/>
      </c>
      <c r="D22" s="26">
        <f>IF($B22=0,"",RANK($B22,$B$21:$B$26))</f>
        <v/>
      </c>
      <c r="E22" s="26">
        <f>COUNTIFS(入力する!$B$2:$B$201,$A22,入力する!$J$2:$J$201,"期限切れ")</f>
        <v/>
      </c>
    </row>
    <row r="23" ht="22" customHeight="1">
      <c r="A23" s="17" t="inlineStr">
        <is>
          <t>接客・販売</t>
        </is>
      </c>
      <c r="B23" s="23">
        <f>COUNTIF(入力する!$B$2:$B$201,$A23)</f>
        <v/>
      </c>
      <c r="C23" s="24">
        <f>IFERROR(ROUND($B23/SUM($B$21:$B$26)*100,1),0)</f>
        <v/>
      </c>
      <c r="D23" s="23">
        <f>IF($B23=0,"",RANK($B23,$B$21:$B$26))</f>
        <v/>
      </c>
      <c r="E23" s="23">
        <f>COUNTIFS(入力する!$B$2:$B$201,$A23,入力する!$J$2:$J$201,"期限切れ")</f>
        <v/>
      </c>
    </row>
    <row r="24" ht="22" customHeight="1">
      <c r="A24" s="25" t="inlineStr">
        <is>
          <t>安全・衛生</t>
        </is>
      </c>
      <c r="B24" s="26">
        <f>COUNTIF(入力する!$B$2:$B$201,$A24)</f>
        <v/>
      </c>
      <c r="C24" s="27">
        <f>IFERROR(ROUND($B24/SUM($B$21:$B$26)*100,1),0)</f>
        <v/>
      </c>
      <c r="D24" s="26">
        <f>IF($B24=0,"",RANK($B24,$B$21:$B$26))</f>
        <v/>
      </c>
      <c r="E24" s="26">
        <f>COUNTIFS(入力する!$B$2:$B$201,$A24,入力する!$J$2:$J$201,"期限切れ")</f>
        <v/>
      </c>
    </row>
    <row r="25" ht="22" customHeight="1">
      <c r="A25" s="17" t="inlineStr">
        <is>
          <t>経理・総務</t>
        </is>
      </c>
      <c r="B25" s="23">
        <f>COUNTIF(入力する!$B$2:$B$201,$A25)</f>
        <v/>
      </c>
      <c r="C25" s="24">
        <f>IFERROR(ROUND($B25/SUM($B$21:$B$26)*100,1),0)</f>
        <v/>
      </c>
      <c r="D25" s="23">
        <f>IF($B25=0,"",RANK($B25,$B$21:$B$26))</f>
        <v/>
      </c>
      <c r="E25" s="23">
        <f>COUNTIFS(入力する!$B$2:$B$201,$A25,入力する!$J$2:$J$201,"期限切れ")</f>
        <v/>
      </c>
    </row>
    <row r="26" ht="22" customHeight="1">
      <c r="A26" s="25" t="inlineStr">
        <is>
          <t>その他</t>
        </is>
      </c>
      <c r="B26" s="26">
        <f>COUNTIF(入力する!$B$2:$B$201,$A26)</f>
        <v/>
      </c>
      <c r="C26" s="27">
        <f>IFERROR(ROUND($B26/SUM($B$21:$B$26)*100,1),0)</f>
        <v/>
      </c>
      <c r="D26" s="26">
        <f>IF($B26=0,"",RANK($B26,$B$21:$B$26))</f>
        <v/>
      </c>
      <c r="E26" s="26">
        <f>COUNTIFS(入力する!$B$2:$B$201,$A26,入力する!$J$2:$J$201,"期限切れ")</f>
        <v/>
      </c>
    </row>
    <row r="27" ht="22" customHeight="1">
      <c r="A27" s="15" t="n"/>
      <c r="B27" s="15" t="n"/>
      <c r="C27" s="15" t="n"/>
      <c r="D27" s="15" t="n"/>
      <c r="E27" s="15" t="n"/>
    </row>
    <row r="28" ht="26" customHeight="1">
      <c r="A28" s="16" t="inlineStr">
        <is>
          <t>対象部署別の整備状況</t>
        </is>
      </c>
    </row>
    <row r="29" ht="26" customHeight="1">
      <c r="A29" s="1" t="inlineStr">
        <is>
          <t>対象部署</t>
        </is>
      </c>
      <c r="B29" s="1" t="inlineStr">
        <is>
          <t>件数</t>
        </is>
      </c>
      <c r="C29" s="1" t="inlineStr">
        <is>
          <t>公開中</t>
        </is>
      </c>
      <c r="D29" s="1" t="inlineStr">
        <is>
          <t>整備率(%)</t>
        </is>
      </c>
      <c r="E29" s="1" t="inlineStr">
        <is>
          <t>平均進捗(%)</t>
        </is>
      </c>
    </row>
    <row r="30" ht="22" customHeight="1">
      <c r="A30" s="17" t="inlineStr">
        <is>
          <t>全社</t>
        </is>
      </c>
      <c r="B30" s="23">
        <f>COUNTIF(入力する!$C$2:$C$201,$A30)</f>
        <v/>
      </c>
      <c r="C30" s="23">
        <f>COUNTIFS(入力する!$C$2:$C$201,$A30,入力する!$G$2:$G$201,"公開中")</f>
        <v/>
      </c>
      <c r="D30" s="24">
        <f>IFERROR(ROUND($C30/$B30*100,1),0)</f>
        <v/>
      </c>
      <c r="E30" s="24">
        <f>IFERROR(ROUND(AVERAGEIF(入力する!$C$2:$C$201,$A30,入力する!$K$2:$K$201),1),0)</f>
        <v/>
      </c>
    </row>
    <row r="31" ht="22" customHeight="1">
      <c r="A31" s="25" t="inlineStr">
        <is>
          <t>営業部</t>
        </is>
      </c>
      <c r="B31" s="26">
        <f>COUNTIF(入力する!$C$2:$C$201,$A31)</f>
        <v/>
      </c>
      <c r="C31" s="26">
        <f>COUNTIFS(入力する!$C$2:$C$201,$A31,入力する!$G$2:$G$201,"公開中")</f>
        <v/>
      </c>
      <c r="D31" s="27">
        <f>IFERROR(ROUND($C31/$B31*100,1),0)</f>
        <v/>
      </c>
      <c r="E31" s="27">
        <f>IFERROR(ROUND(AVERAGEIF(入力する!$C$2:$C$201,$A31,入力する!$K$2:$K$201),1),0)</f>
        <v/>
      </c>
    </row>
    <row r="32" ht="22" customHeight="1">
      <c r="A32" s="17" t="inlineStr">
        <is>
          <t>製造部</t>
        </is>
      </c>
      <c r="B32" s="23">
        <f>COUNTIF(入力する!$C$2:$C$201,$A32)</f>
        <v/>
      </c>
      <c r="C32" s="23">
        <f>COUNTIFS(入力する!$C$2:$C$201,$A32,入力する!$G$2:$G$201,"公開中")</f>
        <v/>
      </c>
      <c r="D32" s="24">
        <f>IFERROR(ROUND($C32/$B32*100,1),0)</f>
        <v/>
      </c>
      <c r="E32" s="24">
        <f>IFERROR(ROUND(AVERAGEIF(入力する!$C$2:$C$201,$A32,入力する!$K$2:$K$201),1),0)</f>
        <v/>
      </c>
    </row>
    <row r="33" ht="22" customHeight="1">
      <c r="A33" s="25" t="inlineStr">
        <is>
          <t>店舗</t>
        </is>
      </c>
      <c r="B33" s="26">
        <f>COUNTIF(入力する!$C$2:$C$201,$A33)</f>
        <v/>
      </c>
      <c r="C33" s="26">
        <f>COUNTIFS(入力する!$C$2:$C$201,$A33,入力する!$G$2:$G$201,"公開中")</f>
        <v/>
      </c>
      <c r="D33" s="27">
        <f>IFERROR(ROUND($C33/$B33*100,1),0)</f>
        <v/>
      </c>
      <c r="E33" s="27">
        <f>IFERROR(ROUND(AVERAGEIF(入力する!$C$2:$C$201,$A33,入力する!$K$2:$K$201),1),0)</f>
        <v/>
      </c>
    </row>
    <row r="34" ht="22" customHeight="1">
      <c r="A34" s="17" t="inlineStr">
        <is>
          <t>管理部</t>
        </is>
      </c>
      <c r="B34" s="23">
        <f>COUNTIF(入力する!$C$2:$C$201,$A34)</f>
        <v/>
      </c>
      <c r="C34" s="23">
        <f>COUNTIFS(入力する!$C$2:$C$201,$A34,入力する!$G$2:$G$201,"公開中")</f>
        <v/>
      </c>
      <c r="D34" s="24">
        <f>IFERROR(ROUND($C34/$B34*100,1),0)</f>
        <v/>
      </c>
      <c r="E34" s="24">
        <f>IFERROR(ROUND(AVERAGEIF(入力する!$C$2:$C$201,$A34,入力する!$K$2:$K$201),1),0)</f>
        <v/>
      </c>
    </row>
    <row r="35" ht="22" customHeight="1">
      <c r="A35" s="15" t="n"/>
      <c r="B35" s="15" t="n"/>
      <c r="C35" s="15" t="n"/>
      <c r="D35" s="15" t="n"/>
      <c r="E35" s="15" t="n"/>
    </row>
    <row r="36" ht="26" customHeight="1">
      <c r="A36" s="16" t="inlineStr">
        <is>
          <t>状態別の内訳</t>
        </is>
      </c>
    </row>
    <row r="37" ht="26" customHeight="1">
      <c r="A37" s="1" t="inlineStr">
        <is>
          <t>状態</t>
        </is>
      </c>
      <c r="B37" s="1" t="inlineStr">
        <is>
          <t>件数</t>
        </is>
      </c>
      <c r="C37" s="1" t="inlineStr">
        <is>
          <t>構成比(%)</t>
        </is>
      </c>
      <c r="D37" s="1" t="inlineStr"/>
      <c r="E37" s="1" t="inlineStr"/>
    </row>
    <row r="38" ht="22" customHeight="1">
      <c r="A38" s="17" t="inlineStr">
        <is>
          <t>未着手</t>
        </is>
      </c>
      <c r="B38" s="23">
        <f>COUNTIF(入力する!$G$2:$G$201,$A38)</f>
        <v/>
      </c>
      <c r="C38" s="24">
        <f>IFERROR(ROUND($B38/SUM($B$38:$B$42)*100,1),0)</f>
        <v/>
      </c>
      <c r="D38" s="15" t="n"/>
      <c r="E38" s="15" t="n"/>
    </row>
    <row r="39" ht="22" customHeight="1">
      <c r="A39" s="25" t="inlineStr">
        <is>
          <t>作成中</t>
        </is>
      </c>
      <c r="B39" s="26">
        <f>COUNTIF(入力する!$G$2:$G$201,$A39)</f>
        <v/>
      </c>
      <c r="C39" s="27">
        <f>IFERROR(ROUND($B39/SUM($B$38:$B$42)*100,1),0)</f>
        <v/>
      </c>
      <c r="D39" s="15" t="n"/>
      <c r="E39" s="15" t="n"/>
    </row>
    <row r="40" ht="22" customHeight="1">
      <c r="A40" s="17" t="inlineStr">
        <is>
          <t>レビュー中</t>
        </is>
      </c>
      <c r="B40" s="23">
        <f>COUNTIF(入力する!$G$2:$G$201,$A40)</f>
        <v/>
      </c>
      <c r="C40" s="24">
        <f>IFERROR(ROUND($B40/SUM($B$38:$B$42)*100,1),0)</f>
        <v/>
      </c>
      <c r="D40" s="15" t="n"/>
      <c r="E40" s="15" t="n"/>
    </row>
    <row r="41" ht="22" customHeight="1">
      <c r="A41" s="25" t="inlineStr">
        <is>
          <t>公開中</t>
        </is>
      </c>
      <c r="B41" s="26">
        <f>COUNTIF(入力する!$G$2:$G$201,$A41)</f>
        <v/>
      </c>
      <c r="C41" s="27">
        <f>IFERROR(ROUND($B41/SUM($B$38:$B$42)*100,1),0)</f>
        <v/>
      </c>
      <c r="D41" s="15" t="n"/>
      <c r="E41" s="15" t="n"/>
    </row>
    <row r="42" ht="22" customHeight="1">
      <c r="A42" s="17" t="inlineStr">
        <is>
          <t>廃止</t>
        </is>
      </c>
      <c r="B42" s="23">
        <f>COUNTIF(入力する!$G$2:$G$201,$A42)</f>
        <v/>
      </c>
      <c r="C42" s="24">
        <f>IFERROR(ROUND($B42/SUM($B$38:$B$42)*100,1),0)</f>
        <v/>
      </c>
      <c r="D42" s="15" t="n"/>
      <c r="E42" s="15" t="n"/>
    </row>
    <row r="43" ht="22" customHeight="1">
      <c r="A43" s="15" t="n"/>
      <c r="B43" s="15" t="n"/>
      <c r="C43" s="15" t="n"/>
      <c r="D43" s="15" t="n"/>
      <c r="E43" s="15" t="n"/>
    </row>
    <row r="44" ht="26" customHeight="1">
      <c r="A44" s="16" t="inlineStr">
        <is>
          <t>最終更新からの経過日数</t>
        </is>
      </c>
    </row>
    <row r="45" ht="26" customHeight="1">
      <c r="A45" s="1" t="inlineStr">
        <is>
          <t>区分</t>
        </is>
      </c>
      <c r="B45" s="1" t="inlineStr">
        <is>
          <t>件数</t>
        </is>
      </c>
      <c r="C45" s="1" t="inlineStr">
        <is>
          <t>構成比(%)</t>
        </is>
      </c>
      <c r="D45" s="1" t="inlineStr"/>
      <c r="E45" s="1" t="inlineStr"/>
    </row>
    <row r="46" ht="22" customHeight="1">
      <c r="A46" s="17" t="inlineStr">
        <is>
          <t>90日以内</t>
        </is>
      </c>
      <c r="B46" s="23">
        <f>COUNTIF(入力する!$E$2:$E$201,"&gt;="&amp;TODAY()-90)</f>
        <v/>
      </c>
      <c r="C46" s="24">
        <f>IFERROR(ROUND($B46/SUM($B$46:$B$49)*100,1),0)</f>
        <v/>
      </c>
      <c r="D46" s="15" t="n"/>
      <c r="E46" s="15" t="n"/>
    </row>
    <row r="47" ht="22" customHeight="1">
      <c r="A47" s="25" t="inlineStr">
        <is>
          <t>91〜180日</t>
        </is>
      </c>
      <c r="B47" s="26">
        <f>COUNTIFS(入力する!$E$2:$E$201,"&lt;"&amp;TODAY()-90,入力する!$E$2:$E$201,"&gt;="&amp;TODAY()-180)</f>
        <v/>
      </c>
      <c r="C47" s="27">
        <f>IFERROR(ROUND($B47/SUM($B$46:$B$49)*100,1),0)</f>
        <v/>
      </c>
      <c r="D47" s="15" t="n"/>
      <c r="E47" s="15" t="n"/>
    </row>
    <row r="48" ht="22" customHeight="1">
      <c r="A48" s="17" t="inlineStr">
        <is>
          <t>181〜365日</t>
        </is>
      </c>
      <c r="B48" s="23">
        <f>COUNTIFS(入力する!$E$2:$E$201,"&lt;"&amp;TODAY()-180,入力する!$E$2:$E$201,"&gt;="&amp;TODAY()-365)</f>
        <v/>
      </c>
      <c r="C48" s="24">
        <f>IFERROR(ROUND($B48/SUM($B$46:$B$49)*100,1),0)</f>
        <v/>
      </c>
      <c r="D48" s="15" t="n"/>
      <c r="E48" s="15" t="n"/>
    </row>
    <row r="49" ht="22" customHeight="1">
      <c r="A49" s="25" t="inlineStr">
        <is>
          <t>366日以上</t>
        </is>
      </c>
      <c r="B49" s="26">
        <f>COUNTIF(入力する!$E$2:$E$201,"&lt;"&amp;TODAY()-365)</f>
        <v/>
      </c>
      <c r="C49" s="27">
        <f>IFERROR(ROUND($B49/SUM($B$46:$B$49)*100,1),0)</f>
        <v/>
      </c>
      <c r="D49" s="15" t="n"/>
      <c r="E49" s="15" t="n"/>
    </row>
    <row r="50" ht="22" customHeight="1">
      <c r="A50" s="15" t="n"/>
      <c r="B50" s="15" t="n"/>
      <c r="C50" s="15" t="n"/>
      <c r="D50" s="15" t="n"/>
      <c r="E50" s="15" t="n"/>
    </row>
    <row r="51" ht="26" customHeight="1">
      <c r="A51" s="16" t="inlineStr">
        <is>
          <t>月別の更新件数（直近12か月）</t>
        </is>
      </c>
    </row>
    <row r="52" ht="26" customHeight="1">
      <c r="A52" s="1" t="inlineStr">
        <is>
          <t>月</t>
        </is>
      </c>
      <c r="B52" s="1" t="inlineStr">
        <is>
          <t>更新件数</t>
        </is>
      </c>
      <c r="C52" s="1" t="inlineStr"/>
      <c r="D52" s="1" t="inlineStr"/>
      <c r="E52" s="1" t="inlineStr"/>
    </row>
    <row r="53" ht="22" customHeight="1">
      <c r="A53" s="28">
        <f>DATE(YEAR(TODAY()),MONTH(TODAY())-11,1)</f>
        <v/>
      </c>
      <c r="B53" s="23">
        <f>COUNTIFS(入力する!$E$2:$E$201,"&gt;="&amp;$A53,入力する!$E$2:$E$201,"&lt;"&amp;DATE(YEAR($A53),MONTH($A53)+1,1))</f>
        <v/>
      </c>
      <c r="C53" s="15" t="n"/>
      <c r="D53" s="15" t="n"/>
      <c r="E53" s="15" t="n"/>
    </row>
    <row r="54" ht="22" customHeight="1">
      <c r="A54" s="29">
        <f>DATE(YEAR(TODAY()),MONTH(TODAY())-10,1)</f>
        <v/>
      </c>
      <c r="B54" s="26">
        <f>COUNTIFS(入力する!$E$2:$E$201,"&gt;="&amp;$A54,入力する!$E$2:$E$201,"&lt;"&amp;DATE(YEAR($A54),MONTH($A54)+1,1))</f>
        <v/>
      </c>
      <c r="C54" s="15" t="n"/>
      <c r="D54" s="15" t="n"/>
      <c r="E54" s="15" t="n"/>
    </row>
    <row r="55" ht="22" customHeight="1">
      <c r="A55" s="28">
        <f>DATE(YEAR(TODAY()),MONTH(TODAY())-9,1)</f>
        <v/>
      </c>
      <c r="B55" s="23">
        <f>COUNTIFS(入力する!$E$2:$E$201,"&gt;="&amp;$A55,入力する!$E$2:$E$201,"&lt;"&amp;DATE(YEAR($A55),MONTH($A55)+1,1))</f>
        <v/>
      </c>
      <c r="C55" s="15" t="n"/>
      <c r="D55" s="15" t="n"/>
      <c r="E55" s="15" t="n"/>
    </row>
    <row r="56" ht="22" customHeight="1">
      <c r="A56" s="29">
        <f>DATE(YEAR(TODAY()),MONTH(TODAY())-8,1)</f>
        <v/>
      </c>
      <c r="B56" s="26">
        <f>COUNTIFS(入力する!$E$2:$E$201,"&gt;="&amp;$A56,入力する!$E$2:$E$201,"&lt;"&amp;DATE(YEAR($A56),MONTH($A56)+1,1))</f>
        <v/>
      </c>
      <c r="C56" s="15" t="n"/>
      <c r="D56" s="15" t="n"/>
      <c r="E56" s="15" t="n"/>
    </row>
    <row r="57" ht="22" customHeight="1">
      <c r="A57" s="28">
        <f>DATE(YEAR(TODAY()),MONTH(TODAY())-7,1)</f>
        <v/>
      </c>
      <c r="B57" s="23">
        <f>COUNTIFS(入力する!$E$2:$E$201,"&gt;="&amp;$A57,入力する!$E$2:$E$201,"&lt;"&amp;DATE(YEAR($A57),MONTH($A57)+1,1))</f>
        <v/>
      </c>
      <c r="C57" s="15" t="n"/>
      <c r="D57" s="15" t="n"/>
      <c r="E57" s="15" t="n"/>
    </row>
    <row r="58" ht="22" customHeight="1">
      <c r="A58" s="29">
        <f>DATE(YEAR(TODAY()),MONTH(TODAY())-6,1)</f>
        <v/>
      </c>
      <c r="B58" s="26">
        <f>COUNTIFS(入力する!$E$2:$E$201,"&gt;="&amp;$A58,入力する!$E$2:$E$201,"&lt;"&amp;DATE(YEAR($A58),MONTH($A58)+1,1))</f>
        <v/>
      </c>
      <c r="C58" s="15" t="n"/>
      <c r="D58" s="15" t="n"/>
      <c r="E58" s="15" t="n"/>
    </row>
    <row r="59" ht="22" customHeight="1">
      <c r="A59" s="28">
        <f>DATE(YEAR(TODAY()),MONTH(TODAY())-5,1)</f>
        <v/>
      </c>
      <c r="B59" s="23">
        <f>COUNTIFS(入力する!$E$2:$E$201,"&gt;="&amp;$A59,入力する!$E$2:$E$201,"&lt;"&amp;DATE(YEAR($A59),MONTH($A59)+1,1))</f>
        <v/>
      </c>
      <c r="C59" s="15" t="n"/>
      <c r="D59" s="15" t="n"/>
      <c r="E59" s="15" t="n"/>
    </row>
    <row r="60" ht="22" customHeight="1">
      <c r="A60" s="29">
        <f>DATE(YEAR(TODAY()),MONTH(TODAY())-4,1)</f>
        <v/>
      </c>
      <c r="B60" s="26">
        <f>COUNTIFS(入力する!$E$2:$E$201,"&gt;="&amp;$A60,入力する!$E$2:$E$201,"&lt;"&amp;DATE(YEAR($A60),MONTH($A60)+1,1))</f>
        <v/>
      </c>
      <c r="C60" s="15" t="n"/>
      <c r="D60" s="15" t="n"/>
      <c r="E60" s="15" t="n"/>
    </row>
    <row r="61" ht="22" customHeight="1">
      <c r="A61" s="28">
        <f>DATE(YEAR(TODAY()),MONTH(TODAY())-3,1)</f>
        <v/>
      </c>
      <c r="B61" s="23">
        <f>COUNTIFS(入力する!$E$2:$E$201,"&gt;="&amp;$A61,入力する!$E$2:$E$201,"&lt;"&amp;DATE(YEAR($A61),MONTH($A61)+1,1))</f>
        <v/>
      </c>
      <c r="C61" s="15" t="n"/>
      <c r="D61" s="15" t="n"/>
      <c r="E61" s="15" t="n"/>
    </row>
    <row r="62" ht="22" customHeight="1">
      <c r="A62" s="29">
        <f>DATE(YEAR(TODAY()),MONTH(TODAY())-2,1)</f>
        <v/>
      </c>
      <c r="B62" s="26">
        <f>COUNTIFS(入力する!$E$2:$E$201,"&gt;="&amp;$A62,入力する!$E$2:$E$201,"&lt;"&amp;DATE(YEAR($A62),MONTH($A62)+1,1))</f>
        <v/>
      </c>
      <c r="C62" s="15" t="n"/>
      <c r="D62" s="15" t="n"/>
      <c r="E62" s="15" t="n"/>
    </row>
    <row r="63" ht="22" customHeight="1">
      <c r="A63" s="28">
        <f>DATE(YEAR(TODAY()),MONTH(TODAY())-1,1)</f>
        <v/>
      </c>
      <c r="B63" s="23">
        <f>COUNTIFS(入力する!$E$2:$E$201,"&gt;="&amp;$A63,入力する!$E$2:$E$201,"&lt;"&amp;DATE(YEAR($A63),MONTH($A63)+1,1))</f>
        <v/>
      </c>
      <c r="C63" s="15" t="n"/>
      <c r="D63" s="15" t="n"/>
      <c r="E63" s="15" t="n"/>
    </row>
    <row r="64" ht="22" customHeight="1">
      <c r="A64" s="29">
        <f>DATE(YEAR(TODAY()),MONTH(TODAY())-0,1)</f>
        <v/>
      </c>
      <c r="B64" s="26">
        <f>COUNTIFS(入力する!$E$2:$E$201,"&gt;="&amp;$A64,入力する!$E$2:$E$201,"&lt;"&amp;DATE(YEAR($A64),MONTH($A64)+1,1))</f>
        <v/>
      </c>
      <c r="C64" s="15" t="n"/>
      <c r="D64" s="15" t="n"/>
      <c r="E64" s="15" t="n"/>
    </row>
    <row r="65" ht="22" customHeight="1">
      <c r="A65" s="15" t="n"/>
      <c r="B65" s="15" t="n"/>
      <c r="C65" s="15" t="n"/>
      <c r="D65" s="15" t="n"/>
      <c r="E65" s="15" t="n"/>
    </row>
    <row r="66" ht="22" customHeight="1">
      <c r="A66" s="30" t="inlineStr">
        <is>
          <t>このテンプレートは自由に使ってかまいません。改変・再配布も可です。</t>
        </is>
      </c>
    </row>
    <row r="67" ht="22" customHeight="1">
      <c r="A67" s="30" t="inlineStr">
        <is>
          <t>配布元: 副業ポートフォリオ https://satoru-log.jp</t>
        </is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mergeCells count="11">
    <mergeCell ref="A4:E4"/>
    <mergeCell ref="A2:E2"/>
    <mergeCell ref="A28:E28"/>
    <mergeCell ref="A19:E19"/>
    <mergeCell ref="A51:E51"/>
    <mergeCell ref="A1:E1"/>
    <mergeCell ref="A36:E36"/>
    <mergeCell ref="A66:E66"/>
    <mergeCell ref="A44:E44"/>
    <mergeCell ref="A9:E9"/>
    <mergeCell ref="A67:E67"/>
  </mergeCells>
  <printOptions horizontalCentered="1"/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B22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04" customWidth="1" min="2" max="2"/>
  </cols>
  <sheetData>
    <row r="1" ht="34" customHeight="1">
      <c r="A1" s="13" t="inlineStr">
        <is>
          <t>手順書・マニュアル台帳 ─ 使い方と注意</t>
        </is>
      </c>
    </row>
    <row r="2" ht="22" customHeight="1">
      <c r="A2" s="31" t="n"/>
      <c r="B2" s="32" t="inlineStr">
        <is>
          <t>手順書やマニュアルを1行ずつ登録すると、次に見直す日・残り日数・見直しの判定・進捗率が自動で出ます。</t>
        </is>
      </c>
    </row>
    <row r="3" ht="26" customHeight="1">
      <c r="A3" s="16" t="inlineStr">
        <is>
          <t>使い方（3ステップ）</t>
        </is>
      </c>
    </row>
    <row r="4" ht="44" customHeight="1">
      <c r="A4" s="31" t="n"/>
      <c r="B4" s="32" t="inlineStr">
        <is>
          <t>1. 「入力する」シートのA列に手順書名、B列で分類、C列で対象部署、D列に担当者を入れます。B列とC列はプルダウンから選べます。</t>
        </is>
      </c>
    </row>
    <row r="5" ht="44" customHeight="1">
      <c r="A5" s="31" t="n"/>
      <c r="B5" s="32" t="inlineStr">
        <is>
          <t>2. E列に最終更新日（例: 2026/6/25）、F列に更新周期の月数（3・6・12・24から選択）、G列に状態（未着手／作成中／レビュー中／公開中／廃止）を入れます。</t>
        </is>
      </c>
    </row>
    <row r="6" ht="44" customHeight="1">
      <c r="A6" s="31" t="n"/>
      <c r="B6" s="32" t="inlineStr">
        <is>
          <t>3. 「集計を見る」シートを開くと、件数・構成比・順位・グラフが自動で出ます。B5〜B7の設定だけ、必要に応じて書き換えてください。</t>
        </is>
      </c>
    </row>
    <row r="7" ht="26" customHeight="1">
      <c r="A7" s="16" t="inlineStr">
        <is>
          <t>自動で入る列（うすい青の見出しの4列）</t>
        </is>
      </c>
    </row>
    <row r="8" ht="22" customHeight="1">
      <c r="A8" s="31" t="n"/>
      <c r="B8" s="32" t="inlineStr">
        <is>
          <t>H列 次回見直し日 … 最終更新日に更新周期の月数を足した日付です。</t>
        </is>
      </c>
    </row>
    <row r="9" ht="22" customHeight="1">
      <c r="A9" s="31" t="n"/>
      <c r="B9" s="32" t="inlineStr">
        <is>
          <t>I列 残り日数 … 次回見直し日から今日を引いた日数です。マイナスなら期限を過ぎています。</t>
        </is>
      </c>
    </row>
    <row r="10" ht="44" customHeight="1">
      <c r="A10" s="31" t="n"/>
      <c r="B10" s="32" t="inlineStr">
        <is>
          <t>J列 見直し判定 … 「期限切れ」「要見直し」「OK」「対象外（廃止）」の4つで出ます。期限切れの行は赤、要見直しの行はオレンジに自動で色が付きます。</t>
        </is>
      </c>
    </row>
    <row r="11" ht="44" customHeight="1">
      <c r="A11" s="31" t="n"/>
      <c r="B11" s="32" t="inlineStr">
        <is>
          <t>K列 進捗率(%) … 状態から自動で決まります（未着手0／作成中40／レビュー中80／公開中100）。</t>
        </is>
      </c>
    </row>
    <row r="12" ht="26" customHeight="1">
      <c r="A12" s="16" t="inlineStr">
        <is>
          <t>注意</t>
        </is>
      </c>
    </row>
    <row r="13" ht="44" customHeight="1">
      <c r="A13" s="31" t="n"/>
      <c r="B13" s="32" t="inlineStr">
        <is>
          <t>うすい黄色のセルだけ入力してください。青みがかった列には数式が入っているので、上書きすると自動計算が止まります。</t>
        </is>
      </c>
    </row>
    <row r="14" ht="44" customHeight="1">
      <c r="A14" s="31" t="n"/>
      <c r="B14" s="32" t="inlineStr">
        <is>
          <t>日付は「2026/6/25」のように日付として入力してください。文字として入れると次回見直し日が出ません。</t>
        </is>
      </c>
    </row>
    <row r="15" ht="44" customHeight="1">
      <c r="A15" s="31" t="n"/>
      <c r="B15" s="32" t="inlineStr">
        <is>
          <t>行は200行まで用意しています。足りないときは201行目までの範囲をコピーして下に貼り付け、集計シート側の数式の範囲も同じだけ広げてください。</t>
        </is>
      </c>
    </row>
    <row r="16" ht="22" customHeight="1">
      <c r="A16" s="31" t="n"/>
      <c r="B16" s="32" t="inlineStr">
        <is>
          <t>判定は今日の日付を使うので、ファイルを開いた日によって残り日数が変わります。</t>
        </is>
      </c>
    </row>
    <row r="17" ht="26" customHeight="1">
      <c r="A17" s="16" t="inlineStr">
        <is>
          <t>よくある質問</t>
        </is>
      </c>
    </row>
    <row r="18" ht="44" customHeight="1">
      <c r="A18" s="31" t="n"/>
      <c r="B18" s="32" t="inlineStr">
        <is>
          <t>Q. 使わなくなった手順書は消したほうがいい？ … A. 行を消さずにG列の状態を「廃止」にすると、判定が「対象外」になって期限切れの件数から外れます。記録は残せます。</t>
        </is>
      </c>
    </row>
    <row r="19" ht="44" customHeight="1">
      <c r="A19" s="31" t="n"/>
      <c r="B19" s="32" t="inlineStr">
        <is>
          <t>Q. 更新周期が決まっていないものは？ … A. F列を空のままにすると「周期を入力」と表示されます。迷うときは12（年1回）を入れておくと管理しやすくなります。</t>
        </is>
      </c>
    </row>
    <row r="20" ht="26" customHeight="1">
      <c r="A20" s="16" t="inlineStr">
        <is>
          <t>ライセンス</t>
        </is>
      </c>
    </row>
    <row r="21" ht="22" customHeight="1">
      <c r="A21" s="31" t="n"/>
      <c r="B21" s="32" t="inlineStr">
        <is>
          <t>このテンプレートは自由に使ってかまいません。改変・再配布も可です。</t>
        </is>
      </c>
    </row>
    <row r="22" ht="22" customHeight="1">
      <c r="A22" s="31" t="n"/>
      <c r="B22" s="32" t="inlineStr">
        <is>
          <t>配布元: 副業ポートフォリオ https://satoru-log.jp</t>
        </is>
      </c>
    </row>
  </sheetData>
  <mergeCells count="6">
    <mergeCell ref="A20:B20"/>
    <mergeCell ref="A7:B7"/>
    <mergeCell ref="A1:B1"/>
    <mergeCell ref="A17:B17"/>
    <mergeCell ref="A3:B3"/>
    <mergeCell ref="A12:B12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2026-09-05T20:52:21Z</dcterms:created>
  <dcterms:modified xmlns:dcterms="http://purl.org/dc/terms/" xmlns:xsi="http://www.w3.org/2001/XMLSchema-instance" xsi:type="dcterms:W3CDTF">2026-09-05T20:52:22Z</dcterms:modified>
</cp:coreProperties>
</file>